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DD8C9EFD-0863-4DA7-AF96-8122ADF7756F}" xr6:coauthVersionLast="47" xr6:coauthVersionMax="47" xr10:uidLastSave="{00000000-0000-0000-0000-000000000000}"/>
  <bookViews>
    <workbookView xWindow="-28920" yWindow="-1290" windowWidth="29040" windowHeight="15840" xr2:uid="{16097285-29B9-425E-BBE7-FF54C06E1E36}"/>
  </bookViews>
  <sheets>
    <sheet name="OCTUBRE 2023" sheetId="13" r:id="rId1"/>
  </sheets>
  <definedNames>
    <definedName name="_xlnm._FilterDatabase" localSheetId="0" hidden="1">'OCTUBRE 2023'!$A$16:$AM$891</definedName>
    <definedName name="_xlnm.Print_Area" localSheetId="0">'OCTUBRE 2023'!$A$1:$T$891</definedName>
    <definedName name="_xlnm.Print_Titles" localSheetId="0">'OCTUBRE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91" i="13" l="1"/>
  <c r="R891" i="13"/>
  <c r="S891" i="13"/>
  <c r="T891" i="13"/>
  <c r="O891" i="13"/>
  <c r="L891" i="13"/>
  <c r="M891" i="13"/>
  <c r="N891" i="13"/>
  <c r="H891" i="13"/>
  <c r="I891" i="13"/>
  <c r="J891" i="13"/>
  <c r="K891" i="13"/>
  <c r="G891" i="13"/>
  <c r="A19" i="13"/>
  <c r="A20" i="13" s="1"/>
  <c r="A21" i="13"/>
  <c r="A22" i="13"/>
  <c r="A23" i="13" s="1"/>
  <c r="A24" i="13" s="1"/>
  <c r="A25" i="13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376" i="13" s="1"/>
  <c r="A377" i="13" s="1"/>
  <c r="A378" i="13" s="1"/>
  <c r="A379" i="13" s="1"/>
  <c r="A380" i="13" s="1"/>
  <c r="A381" i="13" s="1"/>
  <c r="A382" i="13" s="1"/>
  <c r="A383" i="13" s="1"/>
  <c r="A384" i="13" s="1"/>
  <c r="A385" i="13" s="1"/>
  <c r="A386" i="13" s="1"/>
  <c r="A387" i="13" s="1"/>
  <c r="A388" i="13" s="1"/>
  <c r="A389" i="13" s="1"/>
  <c r="A390" i="13" s="1"/>
  <c r="A391" i="13" s="1"/>
  <c r="A392" i="13" s="1"/>
  <c r="A393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423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A458" i="13" s="1"/>
  <c r="A459" i="13" s="1"/>
  <c r="A460" i="13" s="1"/>
  <c r="A461" i="13" s="1"/>
  <c r="A462" i="13" s="1"/>
  <c r="A463" i="13" s="1"/>
  <c r="A464" i="13" s="1"/>
  <c r="A465" i="13" s="1"/>
  <c r="A466" i="13" s="1"/>
  <c r="A467" i="13" s="1"/>
  <c r="A468" i="13" s="1"/>
  <c r="A469" i="13" s="1"/>
  <c r="A470" i="13" s="1"/>
  <c r="A471" i="13" s="1"/>
  <c r="A472" i="13" s="1"/>
  <c r="A473" i="13" s="1"/>
  <c r="A474" i="13" s="1"/>
  <c r="A475" i="13" s="1"/>
  <c r="A476" i="13" s="1"/>
  <c r="A477" i="13" s="1"/>
  <c r="A478" i="13" s="1"/>
  <c r="A479" i="13" s="1"/>
  <c r="A480" i="13" s="1"/>
  <c r="A481" i="13" s="1"/>
  <c r="A482" i="13" s="1"/>
  <c r="A483" i="13" s="1"/>
  <c r="A484" i="13" s="1"/>
  <c r="A485" i="13" s="1"/>
  <c r="A486" i="13" s="1"/>
  <c r="A487" i="13" s="1"/>
  <c r="A488" i="13" s="1"/>
  <c r="A489" i="13" s="1"/>
  <c r="A490" i="13" s="1"/>
  <c r="A491" i="13" s="1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A502" i="13" s="1"/>
  <c r="A503" i="13" s="1"/>
  <c r="A504" i="13" s="1"/>
  <c r="A505" i="13" s="1"/>
  <c r="A506" i="13" s="1"/>
  <c r="A507" i="13" s="1"/>
  <c r="A508" i="13" s="1"/>
  <c r="A509" i="13" s="1"/>
  <c r="A510" i="13" s="1"/>
  <c r="A511" i="13" s="1"/>
  <c r="A512" i="13" s="1"/>
  <c r="A513" i="13" s="1"/>
  <c r="A514" i="13" s="1"/>
  <c r="A515" i="13" s="1"/>
  <c r="A516" i="13" s="1"/>
  <c r="A517" i="13" s="1"/>
  <c r="A518" i="13" s="1"/>
  <c r="A519" i="13" s="1"/>
  <c r="A520" i="13" s="1"/>
  <c r="A521" i="13" s="1"/>
  <c r="A522" i="13" s="1"/>
  <c r="A523" i="13" s="1"/>
  <c r="A524" i="13" s="1"/>
  <c r="A525" i="13" s="1"/>
  <c r="A526" i="13" s="1"/>
  <c r="A527" i="13" s="1"/>
  <c r="A528" i="13" s="1"/>
  <c r="A529" i="13" s="1"/>
  <c r="A530" i="13" s="1"/>
  <c r="A531" i="13" s="1"/>
  <c r="A532" i="13" s="1"/>
  <c r="A533" i="13" s="1"/>
  <c r="A534" i="13" s="1"/>
  <c r="A535" i="13" s="1"/>
  <c r="A536" i="13" s="1"/>
  <c r="A537" i="13" s="1"/>
  <c r="A538" i="13" s="1"/>
  <c r="A539" i="13" s="1"/>
  <c r="A540" i="13" s="1"/>
  <c r="A541" i="13" s="1"/>
  <c r="A542" i="13" s="1"/>
  <c r="A543" i="13" s="1"/>
  <c r="A544" i="13" s="1"/>
  <c r="A547" i="13" s="1"/>
  <c r="A548" i="13" s="1"/>
  <c r="A549" i="13" s="1"/>
  <c r="A550" i="13" s="1"/>
  <c r="A551" i="13" s="1"/>
  <c r="A552" i="13" s="1"/>
  <c r="A553" i="13" s="1"/>
  <c r="A554" i="13" s="1"/>
  <c r="A555" i="13" s="1"/>
  <c r="A556" i="13" s="1"/>
  <c r="A557" i="13" s="1"/>
  <c r="A558" i="13" s="1"/>
  <c r="A559" i="13" s="1"/>
  <c r="A560" i="13" s="1"/>
  <c r="A561" i="13" s="1"/>
  <c r="A562" i="13" s="1"/>
  <c r="A563" i="13" s="1"/>
  <c r="A564" i="13" s="1"/>
  <c r="A565" i="13" s="1"/>
  <c r="A566" i="13" s="1"/>
  <c r="A567" i="13" s="1"/>
  <c r="A568" i="13" s="1"/>
  <c r="A569" i="13" s="1"/>
  <c r="A570" i="13" s="1"/>
  <c r="A571" i="13" s="1"/>
  <c r="A572" i="13" s="1"/>
  <c r="A573" i="13" s="1"/>
  <c r="A574" i="13" s="1"/>
  <c r="A575" i="13" s="1"/>
  <c r="A576" i="13" s="1"/>
  <c r="A577" i="13" s="1"/>
  <c r="A578" i="13" s="1"/>
  <c r="A579" i="13" s="1"/>
  <c r="A580" i="13" s="1"/>
  <c r="A581" i="13" s="1"/>
  <c r="A582" i="13" s="1"/>
  <c r="A583" i="13" s="1"/>
  <c r="A584" i="13" s="1"/>
  <c r="A585" i="13" s="1"/>
  <c r="A586" i="13" s="1"/>
  <c r="A587" i="13" s="1"/>
  <c r="A588" i="13" s="1"/>
  <c r="A589" i="13" s="1"/>
  <c r="A590" i="13" s="1"/>
  <c r="A591" i="13" s="1"/>
  <c r="A592" i="13" s="1"/>
  <c r="A593" i="13" s="1"/>
  <c r="A594" i="13" s="1"/>
  <c r="A595" i="13" s="1"/>
  <c r="A596" i="13" s="1"/>
  <c r="A597" i="13" s="1"/>
  <c r="A598" i="13" s="1"/>
  <c r="A599" i="13" s="1"/>
  <c r="A600" i="13" s="1"/>
  <c r="A601" i="13" s="1"/>
  <c r="A602" i="13" s="1"/>
  <c r="A603" i="13" s="1"/>
  <c r="A604" i="13" s="1"/>
  <c r="A605" i="13" s="1"/>
  <c r="A606" i="13" s="1"/>
  <c r="A607" i="13" s="1"/>
  <c r="A608" i="13" s="1"/>
  <c r="A609" i="13" s="1"/>
  <c r="A610" i="13" s="1"/>
  <c r="A611" i="13" s="1"/>
  <c r="A612" i="13" s="1"/>
  <c r="A613" i="13" s="1"/>
  <c r="A614" i="13" s="1"/>
  <c r="A615" i="13" s="1"/>
  <c r="A616" i="13" s="1"/>
  <c r="A617" i="13" s="1"/>
  <c r="A618" i="13" s="1"/>
  <c r="A619" i="13" s="1"/>
  <c r="A620" i="13" s="1"/>
  <c r="A621" i="13" s="1"/>
  <c r="A622" i="13" s="1"/>
  <c r="A623" i="13" s="1"/>
  <c r="A624" i="13" s="1"/>
  <c r="A625" i="13" s="1"/>
  <c r="A626" i="13" s="1"/>
  <c r="A627" i="13" s="1"/>
  <c r="A628" i="13" s="1"/>
  <c r="A629" i="13" s="1"/>
  <c r="A630" i="13" s="1"/>
  <c r="A631" i="13" s="1"/>
  <c r="A632" i="13" s="1"/>
  <c r="A633" i="13" s="1"/>
  <c r="A634" i="13" s="1"/>
  <c r="A635" i="13" s="1"/>
  <c r="A636" i="13" s="1"/>
  <c r="A637" i="13" s="1"/>
  <c r="A638" i="13" s="1"/>
  <c r="A639" i="13" s="1"/>
  <c r="A640" i="13" s="1"/>
  <c r="A641" i="13" s="1"/>
  <c r="A642" i="13" s="1"/>
  <c r="A645" i="13" s="1"/>
  <c r="A646" i="13" s="1"/>
  <c r="A647" i="13" s="1"/>
  <c r="A648" i="13" s="1"/>
  <c r="A649" i="13" s="1"/>
  <c r="A650" i="13" s="1"/>
  <c r="A651" i="13" s="1"/>
  <c r="A652" i="13" s="1"/>
  <c r="A653" i="13" s="1"/>
  <c r="A654" i="13" s="1"/>
  <c r="A655" i="13" s="1"/>
  <c r="A656" i="13" s="1"/>
  <c r="A657" i="13" s="1"/>
  <c r="A658" i="13" s="1"/>
  <c r="A659" i="13" s="1"/>
  <c r="A660" i="13" s="1"/>
  <c r="A661" i="13" s="1"/>
  <c r="A662" i="13" s="1"/>
  <c r="A663" i="13" s="1"/>
  <c r="A664" i="13" s="1"/>
  <c r="A665" i="13" s="1"/>
  <c r="A666" i="13" s="1"/>
  <c r="A667" i="13" s="1"/>
  <c r="A668" i="13" s="1"/>
  <c r="A669" i="13" s="1"/>
  <c r="A670" i="13" s="1"/>
  <c r="A671" i="13" s="1"/>
  <c r="A672" i="13" s="1"/>
  <c r="A673" i="13" s="1"/>
  <c r="A674" i="13" s="1"/>
  <c r="A675" i="13" s="1"/>
  <c r="A676" i="13" s="1"/>
  <c r="A677" i="13" s="1"/>
  <c r="A678" i="13" s="1"/>
  <c r="A679" i="13" s="1"/>
  <c r="A680" i="13" s="1"/>
  <c r="A681" i="13" s="1"/>
  <c r="A682" i="13" s="1"/>
  <c r="A683" i="13" s="1"/>
  <c r="A684" i="13" s="1"/>
  <c r="A685" i="13" s="1"/>
  <c r="A686" i="13" s="1"/>
  <c r="A687" i="13" s="1"/>
  <c r="A688" i="13" s="1"/>
  <c r="A689" i="13" s="1"/>
  <c r="A690" i="13" s="1"/>
  <c r="A691" i="13" s="1"/>
  <c r="A692" i="13" s="1"/>
  <c r="A693" i="13" s="1"/>
  <c r="A694" i="13" s="1"/>
  <c r="A695" i="13" s="1"/>
  <c r="A696" i="13" s="1"/>
  <c r="A697" i="13" s="1"/>
  <c r="A698" i="13" s="1"/>
  <c r="A699" i="13" s="1"/>
  <c r="A700" i="13" s="1"/>
  <c r="A701" i="13" s="1"/>
  <c r="A702" i="13" s="1"/>
  <c r="A703" i="13" s="1"/>
  <c r="A704" i="13" s="1"/>
  <c r="A705" i="13" s="1"/>
  <c r="A706" i="13" s="1"/>
  <c r="A707" i="13" s="1"/>
  <c r="A708" i="13" s="1"/>
  <c r="A709" i="13" s="1"/>
  <c r="A710" i="13" s="1"/>
  <c r="A711" i="13" s="1"/>
  <c r="A712" i="13" s="1"/>
  <c r="A713" i="13" s="1"/>
  <c r="A714" i="13" s="1"/>
  <c r="A715" i="13" s="1"/>
  <c r="A716" i="13" s="1"/>
  <c r="A717" i="13" s="1"/>
  <c r="A718" i="13" s="1"/>
  <c r="A719" i="13" s="1"/>
  <c r="A720" i="13" s="1"/>
  <c r="A721" i="13" s="1"/>
  <c r="A722" i="13" s="1"/>
  <c r="A723" i="13" s="1"/>
  <c r="A724" i="13" s="1"/>
  <c r="A725" i="13" s="1"/>
  <c r="A726" i="13" s="1"/>
  <c r="A727" i="13" s="1"/>
  <c r="A728" i="13" s="1"/>
  <c r="A729" i="13" s="1"/>
  <c r="A730" i="13" s="1"/>
  <c r="A731" i="13" s="1"/>
  <c r="A732" i="13" s="1"/>
  <c r="A733" i="13" s="1"/>
  <c r="A734" i="13" s="1"/>
  <c r="A735" i="13" s="1"/>
  <c r="A736" i="13" s="1"/>
  <c r="A737" i="13" s="1"/>
  <c r="A738" i="13" s="1"/>
  <c r="A739" i="13" s="1"/>
  <c r="A740" i="13" s="1"/>
  <c r="A741" i="13" s="1"/>
  <c r="A742" i="13" s="1"/>
  <c r="A743" i="13" s="1"/>
  <c r="A744" i="13" s="1"/>
  <c r="A745" i="13" s="1"/>
  <c r="A746" i="13" s="1"/>
  <c r="A747" i="13" s="1"/>
  <c r="A748" i="13" s="1"/>
  <c r="A749" i="13" s="1"/>
  <c r="A750" i="13" s="1"/>
  <c r="A751" i="13" s="1"/>
  <c r="A752" i="13" s="1"/>
  <c r="A753" i="13" s="1"/>
  <c r="A754" i="13" s="1"/>
  <c r="A755" i="13" s="1"/>
  <c r="A756" i="13" s="1"/>
  <c r="A757" i="13" s="1"/>
  <c r="A758" i="13" s="1"/>
  <c r="A759" i="13" s="1"/>
  <c r="A760" i="13" s="1"/>
  <c r="A761" i="13" s="1"/>
  <c r="A762" i="13" s="1"/>
  <c r="A763" i="13" s="1"/>
  <c r="A764" i="13" s="1"/>
  <c r="A765" i="13" s="1"/>
  <c r="A766" i="13" s="1"/>
  <c r="A767" i="13" s="1"/>
  <c r="A768" i="13" s="1"/>
  <c r="A769" i="13" s="1"/>
  <c r="A770" i="13" s="1"/>
  <c r="A771" i="13" s="1"/>
  <c r="A772" i="13" s="1"/>
  <c r="A773" i="13" s="1"/>
  <c r="A774" i="13" s="1"/>
  <c r="A775" i="13" s="1"/>
  <c r="A776" i="13" s="1"/>
  <c r="A777" i="13" s="1"/>
  <c r="A778" i="13" s="1"/>
  <c r="A779" i="13" s="1"/>
  <c r="A780" i="13" s="1"/>
  <c r="A781" i="13" s="1"/>
  <c r="A782" i="13" s="1"/>
  <c r="A783" i="13" s="1"/>
  <c r="A784" i="13" s="1"/>
  <c r="A785" i="13" s="1"/>
  <c r="A786" i="13" s="1"/>
  <c r="A787" i="13" s="1"/>
  <c r="A788" i="13" s="1"/>
  <c r="A789" i="13" s="1"/>
  <c r="A790" i="13" s="1"/>
  <c r="A793" i="13" s="1"/>
  <c r="A794" i="13" s="1"/>
  <c r="A795" i="13" s="1"/>
  <c r="A796" i="13" s="1"/>
  <c r="A797" i="13" s="1"/>
  <c r="A798" i="13" s="1"/>
  <c r="A799" i="13" s="1"/>
  <c r="A800" i="13" s="1"/>
  <c r="A801" i="13" s="1"/>
  <c r="A802" i="13" s="1"/>
  <c r="A803" i="13" s="1"/>
  <c r="A804" i="13" s="1"/>
  <c r="A805" i="13" s="1"/>
  <c r="A806" i="13" s="1"/>
  <c r="A807" i="13" s="1"/>
  <c r="A808" i="13" s="1"/>
  <c r="A809" i="13" s="1"/>
  <c r="A810" i="13" s="1"/>
  <c r="A811" i="13" s="1"/>
  <c r="A812" i="13" s="1"/>
  <c r="A813" i="13" s="1"/>
  <c r="A814" i="13" s="1"/>
  <c r="A815" i="13" s="1"/>
  <c r="A816" i="13" s="1"/>
  <c r="A817" i="13" s="1"/>
  <c r="A818" i="13" s="1"/>
  <c r="A819" i="13" s="1"/>
  <c r="A820" i="13" s="1"/>
  <c r="A821" i="13" s="1"/>
  <c r="A822" i="13" s="1"/>
  <c r="A823" i="13" s="1"/>
  <c r="A824" i="13" s="1"/>
  <c r="A825" i="13" s="1"/>
  <c r="A826" i="13" s="1"/>
  <c r="A827" i="13" s="1"/>
  <c r="A828" i="13" s="1"/>
  <c r="A829" i="13" s="1"/>
  <c r="A830" i="13" s="1"/>
  <c r="A831" i="13" s="1"/>
  <c r="A832" i="13" s="1"/>
  <c r="A833" i="13" s="1"/>
  <c r="A834" i="13" s="1"/>
  <c r="A835" i="13" s="1"/>
  <c r="A836" i="13" s="1"/>
  <c r="A837" i="13" s="1"/>
  <c r="A838" i="13" s="1"/>
  <c r="A839" i="13" s="1"/>
  <c r="A840" i="13" s="1"/>
  <c r="A841" i="13" s="1"/>
  <c r="A842" i="13" s="1"/>
  <c r="A843" i="13" s="1"/>
  <c r="A844" i="13" s="1"/>
  <c r="A845" i="13" s="1"/>
  <c r="A846" i="13" s="1"/>
  <c r="A847" i="13" s="1"/>
  <c r="A848" i="13" s="1"/>
  <c r="A849" i="13" s="1"/>
  <c r="A850" i="13" s="1"/>
  <c r="A851" i="13" s="1"/>
  <c r="A852" i="13" s="1"/>
  <c r="A853" i="13" s="1"/>
  <c r="A854" i="13" s="1"/>
  <c r="A855" i="13" s="1"/>
  <c r="A856" i="13" s="1"/>
  <c r="A857" i="13" s="1"/>
  <c r="A858" i="13" s="1"/>
  <c r="A859" i="13" s="1"/>
  <c r="A860" i="13" s="1"/>
  <c r="A861" i="13" s="1"/>
  <c r="A862" i="13" s="1"/>
  <c r="A863" i="13" s="1"/>
  <c r="A864" i="13" s="1"/>
  <c r="A865" i="13" s="1"/>
  <c r="A866" i="13" s="1"/>
  <c r="A867" i="13" s="1"/>
  <c r="A868" i="13" s="1"/>
  <c r="A869" i="13" s="1"/>
  <c r="A870" i="13" s="1"/>
  <c r="A871" i="13" s="1"/>
  <c r="A872" i="13" s="1"/>
  <c r="A873" i="13" s="1"/>
  <c r="A874" i="13" s="1"/>
  <c r="A875" i="13" s="1"/>
  <c r="A876" i="13" s="1"/>
  <c r="A877" i="13" s="1"/>
  <c r="A878" i="13" s="1"/>
  <c r="A879" i="13" s="1"/>
  <c r="A880" i="13" s="1"/>
  <c r="A881" i="13" s="1"/>
  <c r="A882" i="13" s="1"/>
  <c r="A883" i="13" s="1"/>
  <c r="A884" i="13" s="1"/>
  <c r="A885" i="13" s="1"/>
  <c r="A886" i="13" s="1"/>
  <c r="A887" i="13" s="1"/>
  <c r="A888" i="13" s="1"/>
  <c r="A889" i="13" s="1"/>
  <c r="A890" i="13" s="1"/>
  <c r="A18" i="13"/>
  <c r="U227" i="13"/>
  <c r="U324" i="13"/>
  <c r="U424" i="13"/>
  <c r="U545" i="13"/>
  <c r="U643" i="13"/>
  <c r="Q285" i="13"/>
  <c r="Q808" i="13"/>
  <c r="Q203" i="13"/>
  <c r="Q809" i="13"/>
  <c r="Q436" i="13"/>
  <c r="Q387" i="13"/>
  <c r="Q779" i="13"/>
  <c r="Q852" i="13"/>
  <c r="Q665" i="13"/>
  <c r="Q666" i="13"/>
  <c r="Q857" i="13"/>
  <c r="Q254" i="13"/>
  <c r="Q741" i="13"/>
  <c r="Q867" i="13"/>
  <c r="Q503" i="13"/>
  <c r="Q450" i="13"/>
  <c r="Q414" i="13"/>
  <c r="Q562" i="13"/>
  <c r="Q667" i="13"/>
  <c r="Q742" i="13"/>
  <c r="Q882" i="13"/>
  <c r="Q348" i="13"/>
  <c r="Q647" i="13"/>
  <c r="Q563" i="13"/>
  <c r="Q862" i="13"/>
  <c r="Q614" i="13"/>
  <c r="Q816" i="13"/>
  <c r="Q101" i="13"/>
  <c r="Q550" i="13"/>
  <c r="Q511" i="13"/>
  <c r="Q53" i="13"/>
  <c r="Q39" i="13"/>
  <c r="Q457" i="13"/>
  <c r="Q257" i="13"/>
  <c r="Q258" i="13"/>
  <c r="Q354" i="13"/>
  <c r="Q649" i="13"/>
  <c r="Q296" i="13"/>
  <c r="Q297" i="13"/>
  <c r="Q674" i="13"/>
  <c r="Q182" i="13"/>
  <c r="Q675" i="13"/>
  <c r="Q504" i="13"/>
  <c r="Q883" i="13"/>
  <c r="Q568" i="13"/>
  <c r="Q286" i="13"/>
  <c r="Q887" i="13"/>
  <c r="Q650" i="13"/>
  <c r="Q195" i="13"/>
  <c r="Q406" i="13"/>
  <c r="Q232" i="13"/>
  <c r="Q505" i="13"/>
  <c r="Q500" i="13"/>
  <c r="Q259" i="13"/>
  <c r="Q512" i="13"/>
  <c r="Q355" i="13"/>
  <c r="Q196" i="13"/>
  <c r="Q176" i="13"/>
  <c r="Q557" i="13"/>
  <c r="Q458" i="13"/>
  <c r="Q94" i="13"/>
  <c r="Q569" i="13"/>
  <c r="Q147" i="13"/>
  <c r="Q33" i="13"/>
  <c r="Q216" i="13"/>
  <c r="Q746" i="13"/>
  <c r="Q459" i="13"/>
  <c r="Q662" i="13"/>
  <c r="Q854" i="13"/>
  <c r="Q817" i="13"/>
  <c r="Q855" i="13"/>
  <c r="Q663" i="13"/>
  <c r="Q298" i="13"/>
  <c r="Q264" i="13"/>
  <c r="Q265" i="13"/>
  <c r="Q467" i="13"/>
  <c r="Q40" i="13"/>
  <c r="Q618" i="13"/>
  <c r="Q468" i="13"/>
  <c r="Q469" i="13"/>
  <c r="Q266" i="13"/>
  <c r="Q159" i="13"/>
  <c r="Q362" i="13"/>
  <c r="Q155" i="13"/>
  <c r="Q189" i="13"/>
  <c r="Q412" i="13"/>
  <c r="Q681" i="13"/>
  <c r="Q470" i="13"/>
  <c r="Q682" i="13"/>
  <c r="Q363" i="13"/>
  <c r="Q471" i="13"/>
  <c r="Q312" i="13"/>
  <c r="Q737" i="13"/>
  <c r="Q313" i="13"/>
  <c r="Q683" i="13"/>
  <c r="Q111" i="13"/>
  <c r="Q576" i="13"/>
  <c r="Q75" i="13"/>
  <c r="Q684" i="13"/>
  <c r="Q112" i="13"/>
  <c r="Q824" i="13"/>
  <c r="Q577" i="13"/>
  <c r="Q578" i="13"/>
  <c r="Q250" i="13"/>
  <c r="Q798" i="13"/>
  <c r="Q247" i="13"/>
  <c r="Q319" i="13"/>
  <c r="Q580" i="13"/>
  <c r="Q25" i="13"/>
  <c r="Q609" i="13"/>
  <c r="Q328" i="13"/>
  <c r="Q301" i="13"/>
  <c r="Q66" i="13"/>
  <c r="Q390" i="13"/>
  <c r="Q76" i="13"/>
  <c r="Q442" i="13"/>
  <c r="Q553" i="13"/>
  <c r="Q41" i="13"/>
  <c r="Q302" i="13"/>
  <c r="Q84" i="13"/>
  <c r="Q826" i="13"/>
  <c r="Q474" i="13"/>
  <c r="Q118" i="13"/>
  <c r="Q234" i="13"/>
  <c r="Q506" i="13"/>
  <c r="Q160" i="13"/>
  <c r="Q688" i="13"/>
  <c r="Q169" i="13"/>
  <c r="Q405" i="13"/>
  <c r="Q235" i="13"/>
  <c r="Q623" i="13"/>
  <c r="Q475" i="13"/>
  <c r="Q541" i="13"/>
  <c r="Q443" i="13"/>
  <c r="Q331" i="13"/>
  <c r="Q162" i="13"/>
  <c r="Q693" i="13"/>
  <c r="Q590" i="13"/>
  <c r="Q694" i="13"/>
  <c r="Q476" i="13"/>
  <c r="Q695" i="13"/>
  <c r="Q397" i="13"/>
  <c r="Q267" i="13"/>
  <c r="Q418" i="13"/>
  <c r="Q750" i="13"/>
  <c r="Q827" i="13"/>
  <c r="Q434" i="13"/>
  <c r="Q785" i="13"/>
  <c r="Q268" i="13"/>
  <c r="Q531" i="13"/>
  <c r="Q698" i="13"/>
  <c r="Q872" i="13"/>
  <c r="Q777" i="13"/>
  <c r="Q269" i="13"/>
  <c r="Q479" i="13"/>
  <c r="Q245" i="13"/>
  <c r="Q829" i="13"/>
  <c r="Q480" i="13"/>
  <c r="Q700" i="13"/>
  <c r="Q179" i="13"/>
  <c r="Q481" i="13"/>
  <c r="Q119" i="13"/>
  <c r="Q701" i="13"/>
  <c r="Q292" i="13"/>
  <c r="Q519" i="13"/>
  <c r="Q591" i="13"/>
  <c r="Q34" i="13"/>
  <c r="Q290" i="13"/>
  <c r="Q774" i="13"/>
  <c r="Q634" i="13"/>
  <c r="Q44" i="13"/>
  <c r="Q123" i="13"/>
  <c r="Q596" i="13"/>
  <c r="Q804" i="13"/>
  <c r="Q170" i="13"/>
  <c r="Q327" i="13"/>
  <c r="Q57" i="13"/>
  <c r="Q834" i="13"/>
  <c r="Q212" i="13"/>
  <c r="Q238" i="13"/>
  <c r="Q704" i="13"/>
  <c r="Q705" i="13"/>
  <c r="Q835" i="13"/>
  <c r="Q124" i="13"/>
  <c r="Q664" i="13"/>
  <c r="Q625" i="13"/>
  <c r="Q865" i="13"/>
  <c r="Q706" i="13"/>
  <c r="Q213" i="13"/>
  <c r="Q739" i="13"/>
  <c r="Q527" i="13"/>
  <c r="Q856" i="13"/>
  <c r="Q753" i="13"/>
  <c r="Q373" i="13"/>
  <c r="Q60" i="13"/>
  <c r="Q561" i="13"/>
  <c r="Q707" i="13"/>
  <c r="Q836" i="13"/>
  <c r="Q598" i="13"/>
  <c r="Q599" i="13"/>
  <c r="Q304" i="13"/>
  <c r="Q125" i="13"/>
  <c r="Q322" i="13"/>
  <c r="Q709" i="13"/>
  <c r="Q421" i="13"/>
  <c r="Q375" i="13"/>
  <c r="Q485" i="13"/>
  <c r="Q187" i="13"/>
  <c r="Q326" i="13"/>
  <c r="Q710" i="13"/>
  <c r="Q711" i="13"/>
  <c r="Q340" i="13"/>
  <c r="Q655" i="13"/>
  <c r="Q546" i="13"/>
  <c r="Q206" i="13"/>
  <c r="Q601" i="13"/>
  <c r="Q329" i="13"/>
  <c r="Q148" i="13"/>
  <c r="Q712" i="13"/>
  <c r="Q713" i="13"/>
  <c r="Q130" i="13"/>
  <c r="Q522" i="13"/>
  <c r="Q48" i="13"/>
  <c r="Q800" i="13"/>
  <c r="Q839" i="13"/>
  <c r="Q626" i="13"/>
  <c r="Q27" i="13"/>
  <c r="Q537" i="13"/>
  <c r="Q399" i="13"/>
  <c r="Q217" i="13"/>
  <c r="Q486" i="13"/>
  <c r="Q776" i="13"/>
  <c r="Q755" i="13"/>
  <c r="Q656" i="13"/>
  <c r="Q56" i="13"/>
  <c r="Q79" i="13"/>
  <c r="Q239" i="13"/>
  <c r="Q488" i="13"/>
  <c r="Q759" i="13"/>
  <c r="Q135" i="13"/>
  <c r="Q379" i="13"/>
  <c r="Q136" i="13"/>
  <c r="Q724" i="13"/>
  <c r="Q881" i="13"/>
  <c r="Q68" i="13"/>
  <c r="Q526" i="13"/>
  <c r="Q543" i="13"/>
  <c r="Q149" i="13"/>
  <c r="Q276" i="13"/>
  <c r="Q843" i="13"/>
  <c r="Q137" i="13"/>
  <c r="Q220" i="13"/>
  <c r="Q192" i="13"/>
  <c r="Q380" i="13"/>
  <c r="Q342" i="13"/>
  <c r="Q381" i="13"/>
  <c r="Q93" i="13"/>
  <c r="Q98" i="13"/>
  <c r="Q859" i="13"/>
  <c r="Q200" i="13"/>
  <c r="Q604" i="13"/>
  <c r="Q489" i="13"/>
  <c r="Q138" i="13"/>
  <c r="Q173" i="13"/>
  <c r="Q382" i="13"/>
  <c r="Q416" i="13"/>
  <c r="Q529" i="13"/>
  <c r="Q731" i="13"/>
  <c r="Q343" i="13"/>
  <c r="Q408" i="13"/>
  <c r="Q497" i="13"/>
  <c r="Q241" i="13"/>
  <c r="Q193" i="13"/>
  <c r="Q732" i="13"/>
  <c r="Q402" i="13"/>
  <c r="Q38" i="13"/>
  <c r="Q333" i="13"/>
  <c r="Q801" i="13"/>
  <c r="Q174" i="13"/>
  <c r="Q280" i="13"/>
  <c r="Q221" i="13"/>
  <c r="Q636" i="13"/>
  <c r="Q73" i="13"/>
  <c r="Q281" i="13"/>
  <c r="Q498" i="13"/>
  <c r="Q772" i="13"/>
  <c r="Q308" i="13"/>
  <c r="Q613" i="13"/>
  <c r="Q848" i="13"/>
  <c r="Q242" i="13"/>
  <c r="Q151" i="13"/>
  <c r="Q282" i="13"/>
  <c r="Q404" i="13"/>
  <c r="Q778" i="13"/>
  <c r="Q283" i="13"/>
  <c r="Q733" i="13"/>
  <c r="Q229" i="13"/>
  <c r="Q611" i="13"/>
  <c r="O658" i="13"/>
  <c r="O344" i="13"/>
  <c r="O607" i="13"/>
  <c r="O69" i="13"/>
  <c r="O306" i="13"/>
  <c r="O334" i="13" s="1"/>
  <c r="O23" i="13"/>
  <c r="O770" i="13"/>
  <c r="O272" i="13"/>
  <c r="O654" i="13"/>
  <c r="O699" i="13"/>
  <c r="O680" i="13"/>
  <c r="O215" i="13"/>
  <c r="O651" i="13"/>
  <c r="O616" i="13"/>
  <c r="O186" i="13"/>
  <c r="O42" i="13"/>
  <c r="O869" i="13"/>
  <c r="Q45" i="13"/>
  <c r="Q152" i="13"/>
  <c r="Q879" i="13"/>
  <c r="Q861" i="13"/>
  <c r="Q860" i="13"/>
  <c r="Q853" i="13"/>
  <c r="Q790" i="13"/>
  <c r="Q284" i="13"/>
  <c r="Q631" i="13"/>
  <c r="Q773" i="13"/>
  <c r="Q735" i="13"/>
  <c r="Q222" i="13"/>
  <c r="Q386" i="13"/>
  <c r="Q877" i="13"/>
  <c r="Q97" i="13"/>
  <c r="Q850" i="13"/>
  <c r="Q642" i="13"/>
  <c r="Q157" i="13"/>
  <c r="Q499" i="13"/>
  <c r="Q146" i="13"/>
  <c r="Q738" i="13"/>
  <c r="Q802" i="13"/>
  <c r="Q734" i="13"/>
  <c r="Q535" i="13"/>
  <c r="Q430" i="13"/>
  <c r="Q849" i="13"/>
  <c r="Q403" i="13"/>
  <c r="Q145" i="13"/>
  <c r="Q70" i="13"/>
  <c r="Q496" i="13"/>
  <c r="Q495" i="13"/>
  <c r="Q630" i="13"/>
  <c r="Q729" i="13"/>
  <c r="Q764" i="13"/>
  <c r="Q494" i="13"/>
  <c r="Q549" i="13"/>
  <c r="Q847" i="13"/>
  <c r="Q606" i="13"/>
  <c r="Q144" i="13"/>
  <c r="Q143" i="13"/>
  <c r="Q493" i="13"/>
  <c r="Q492" i="13"/>
  <c r="Q728" i="13"/>
  <c r="Q846" i="13"/>
  <c r="Q629" i="13"/>
  <c r="Q438" i="13"/>
  <c r="Q605" i="13"/>
  <c r="Q763" i="13"/>
  <c r="Q845" i="13"/>
  <c r="Q24" i="13"/>
  <c r="Q142" i="13"/>
  <c r="Q315" i="13"/>
  <c r="Q158" i="13"/>
  <c r="Q762" i="13"/>
  <c r="Q449" i="13"/>
  <c r="Q225" i="13"/>
  <c r="Q95" i="13"/>
  <c r="Q806" i="13"/>
  <c r="Q491" i="13"/>
  <c r="Q788" i="13"/>
  <c r="Q422" i="13"/>
  <c r="Q224" i="13"/>
  <c r="Q401" i="13"/>
  <c r="Q178" i="13"/>
  <c r="Q141" i="13"/>
  <c r="Q727" i="13"/>
  <c r="Q307" i="13"/>
  <c r="Q446" i="13"/>
  <c r="Q279" i="13"/>
  <c r="Q384" i="13"/>
  <c r="Q726" i="13"/>
  <c r="Q140" i="13"/>
  <c r="Q168" i="13"/>
  <c r="Q332" i="13"/>
  <c r="Q407" i="13"/>
  <c r="Q844" i="13"/>
  <c r="Q885" i="13"/>
  <c r="Q628" i="13"/>
  <c r="Q278" i="13"/>
  <c r="Q490" i="13"/>
  <c r="Q139" i="13"/>
  <c r="Q725" i="13"/>
  <c r="Q866" i="13"/>
  <c r="Q487" i="13"/>
  <c r="Q134" i="13"/>
  <c r="Q50" i="13"/>
  <c r="Q722" i="13"/>
  <c r="Q721" i="13"/>
  <c r="Q391" i="13"/>
  <c r="Q133" i="13"/>
  <c r="Q842" i="13"/>
  <c r="Q132" i="13"/>
  <c r="Q249" i="13"/>
  <c r="Q502" i="13"/>
  <c r="Q183" i="13"/>
  <c r="Q841" i="13"/>
  <c r="Q559" i="13"/>
  <c r="Q890" i="13"/>
  <c r="Q240" i="13"/>
  <c r="Q603" i="13"/>
  <c r="Q528" i="13"/>
  <c r="Q17" i="13"/>
  <c r="Q202" i="13"/>
  <c r="Q275" i="13"/>
  <c r="Q274" i="13"/>
  <c r="Q191" i="13"/>
  <c r="Q542" i="13"/>
  <c r="Q875" i="13"/>
  <c r="Q720" i="13"/>
  <c r="Q840" i="13"/>
  <c r="Q330" i="13"/>
  <c r="Q525" i="13"/>
  <c r="Q719" i="13"/>
  <c r="Q435" i="13"/>
  <c r="Q310" i="13"/>
  <c r="Q199" i="13"/>
  <c r="Q131" i="13"/>
  <c r="Q524" i="13"/>
  <c r="Q172" i="13"/>
  <c r="Q501" i="13"/>
  <c r="Q507" i="13"/>
  <c r="Q305" i="13"/>
  <c r="Q718" i="13"/>
  <c r="Q378" i="13"/>
  <c r="Q377" i="13"/>
  <c r="Q177" i="13"/>
  <c r="Q429" i="13"/>
  <c r="Q323" i="13"/>
  <c r="Q874" i="13"/>
  <c r="Q532" i="13"/>
  <c r="Q716" i="13"/>
  <c r="Q715" i="13"/>
  <c r="Q558" i="13"/>
  <c r="Q602" i="13"/>
  <c r="Q153" i="13"/>
  <c r="Q376" i="13"/>
  <c r="Q92" i="13"/>
  <c r="Q771" i="13"/>
  <c r="Q184" i="13"/>
  <c r="Q209" i="13"/>
  <c r="Q766" i="13"/>
  <c r="Q289" i="13"/>
  <c r="Q167" i="13"/>
  <c r="Q129" i="13"/>
  <c r="Q600" i="13"/>
  <c r="Q632" i="13"/>
  <c r="Q708" i="13"/>
  <c r="Q374" i="13"/>
  <c r="Q273" i="13"/>
  <c r="Q128" i="13"/>
  <c r="Q837" i="13"/>
  <c r="Q127" i="13"/>
  <c r="Q126" i="13"/>
  <c r="Q171" i="13"/>
  <c r="Q579" i="13"/>
  <c r="Q271" i="13"/>
  <c r="Q597" i="13"/>
  <c r="Q372" i="13"/>
  <c r="Q371" i="13"/>
  <c r="Q595" i="13"/>
  <c r="Q122" i="13"/>
  <c r="Q482" i="13"/>
  <c r="Q633" i="13"/>
  <c r="Q288" i="13"/>
  <c r="Q594" i="13"/>
  <c r="Q833" i="13"/>
  <c r="Q832" i="13"/>
  <c r="Q520" i="13"/>
  <c r="Q270" i="13"/>
  <c r="Q548" i="13"/>
  <c r="Q444" i="13"/>
  <c r="Q22" i="13"/>
  <c r="Q805" i="13"/>
  <c r="Q635" i="13"/>
  <c r="Q556" i="13"/>
  <c r="Q448" i="13"/>
  <c r="Q121" i="13"/>
  <c r="Q593" i="13"/>
  <c r="Q26" i="13"/>
  <c r="Q309" i="13"/>
  <c r="Q35" i="13"/>
  <c r="Q198" i="13"/>
  <c r="Q214" i="13"/>
  <c r="Q86" i="13"/>
  <c r="Q831" i="13"/>
  <c r="Q67" i="13"/>
  <c r="Q237" i="13"/>
  <c r="Q180" i="13"/>
  <c r="Q205" i="13"/>
  <c r="Q197" i="13"/>
  <c r="Q236" i="13"/>
  <c r="Q72" i="13"/>
  <c r="Q120" i="13"/>
  <c r="Q799" i="13"/>
  <c r="Q702" i="13"/>
  <c r="Q389" i="13"/>
  <c r="Q554" i="13"/>
  <c r="Q370" i="13"/>
  <c r="Q392" i="13"/>
  <c r="Q77" i="13"/>
  <c r="Q219" i="13"/>
  <c r="Q592" i="13"/>
  <c r="Q478" i="13"/>
  <c r="Q697" i="13"/>
  <c r="Q477" i="13"/>
  <c r="Q740" i="13"/>
  <c r="Q696" i="13"/>
  <c r="Q828" i="13"/>
  <c r="Q751" i="13"/>
  <c r="Q638" i="13"/>
  <c r="Q864" i="13"/>
  <c r="Q589" i="13"/>
  <c r="Q692" i="13"/>
  <c r="Q588" i="13"/>
  <c r="Q691" i="13"/>
  <c r="Q508" i="13"/>
  <c r="Q90" i="13"/>
  <c r="Q690" i="13"/>
  <c r="Q783" i="13"/>
  <c r="Q587" i="13"/>
  <c r="Q792" i="13"/>
  <c r="Q659" i="13"/>
  <c r="Q622" i="13"/>
  <c r="Q610" i="13"/>
  <c r="Q653" i="13"/>
  <c r="Q473" i="13"/>
  <c r="Q366" i="13"/>
  <c r="Q518" i="13"/>
  <c r="Q251" i="13"/>
  <c r="Q233" i="13"/>
  <c r="Q59" i="13"/>
  <c r="Q646" i="13"/>
  <c r="Q517" i="13"/>
  <c r="Q552" i="13"/>
  <c r="Q472" i="13"/>
  <c r="Q345" i="13"/>
  <c r="Q65" i="13"/>
  <c r="Q300" i="13"/>
  <c r="Q208" i="13"/>
  <c r="Q825" i="13"/>
  <c r="Q620" i="13"/>
  <c r="Q396" i="13"/>
  <c r="Q585" i="13"/>
  <c r="Q584" i="13"/>
  <c r="Q365" i="13"/>
  <c r="Q321" i="13"/>
  <c r="Q29" i="13"/>
  <c r="Q248" i="13"/>
  <c r="Q884" i="13"/>
  <c r="Q116" i="13"/>
  <c r="Q687" i="13"/>
  <c r="Q115" i="13"/>
  <c r="Q686" i="13"/>
  <c r="Q685" i="13"/>
  <c r="Q364" i="13"/>
  <c r="Q440" i="13"/>
  <c r="Q393" i="13"/>
  <c r="Q427" i="13"/>
  <c r="Q201" i="13"/>
  <c r="Q769" i="13"/>
  <c r="Q83" i="13"/>
  <c r="Q114" i="13"/>
  <c r="Q583" i="13"/>
  <c r="Q536" i="13"/>
  <c r="Q320" i="13"/>
  <c r="Q582" i="13"/>
  <c r="Q652" i="13"/>
  <c r="Q113" i="13"/>
  <c r="Q96" i="13"/>
  <c r="Q878" i="13"/>
  <c r="Q515" i="13"/>
  <c r="Q439" i="13"/>
  <c r="Q539" i="13"/>
  <c r="Q43" i="13"/>
  <c r="Q863" i="13"/>
  <c r="Q64" i="13"/>
  <c r="Q185" i="13"/>
  <c r="Q822" i="13"/>
  <c r="Q110" i="13"/>
  <c r="Q244" i="13"/>
  <c r="Q243" i="13"/>
  <c r="Q781" i="13"/>
  <c r="Q466" i="13"/>
  <c r="Q608" i="13"/>
  <c r="Q748" i="13"/>
  <c r="Q551" i="13"/>
  <c r="Q287" i="13"/>
  <c r="Q82" i="13"/>
  <c r="Q465" i="13"/>
  <c r="Q388" i="13"/>
  <c r="Q464" i="13"/>
  <c r="Q447" i="13"/>
  <c r="Q821" i="13"/>
  <c r="Q263" i="13"/>
  <c r="Q109" i="13"/>
  <c r="Q89" i="13"/>
  <c r="Q575" i="13"/>
  <c r="Q339" i="13"/>
  <c r="Q463" i="13"/>
  <c r="Q679" i="13"/>
  <c r="Q293" i="13"/>
  <c r="Q311" i="13"/>
  <c r="Q617" i="13"/>
  <c r="Q574" i="13"/>
  <c r="Q678" i="13"/>
  <c r="Q677" i="13"/>
  <c r="Q107" i="13"/>
  <c r="Q514" i="13"/>
  <c r="Q106" i="13"/>
  <c r="Q299" i="13"/>
  <c r="Q820" i="13"/>
  <c r="Q573" i="13"/>
  <c r="Q509" i="13"/>
  <c r="Q105" i="13"/>
  <c r="Q797" i="13"/>
  <c r="Q803" i="13"/>
  <c r="Q262" i="13"/>
  <c r="Q19" i="13"/>
  <c r="Q615" i="13"/>
  <c r="Q747" i="13"/>
  <c r="Q55" i="13"/>
  <c r="Q261" i="13"/>
  <c r="Q359" i="13"/>
  <c r="Q426" i="13"/>
  <c r="Q433" i="13"/>
  <c r="Q534" i="13"/>
  <c r="Q104" i="13"/>
  <c r="Q150" i="13"/>
  <c r="Q54" i="13"/>
  <c r="Q513" i="13"/>
  <c r="Q571" i="13"/>
  <c r="Q103" i="13"/>
  <c r="Q47" i="13"/>
  <c r="Q547" i="13"/>
  <c r="Q87" i="13"/>
  <c r="Q462" i="13"/>
  <c r="Q102" i="13"/>
  <c r="Q570" i="13"/>
  <c r="Q181" i="13"/>
  <c r="Q357" i="13"/>
  <c r="Q395" i="13"/>
  <c r="Q676" i="13"/>
  <c r="Q768" i="13"/>
  <c r="Q793" i="13"/>
  <c r="Q461" i="13"/>
  <c r="Q61" i="13"/>
  <c r="Q161" i="13"/>
  <c r="Q74" i="13"/>
  <c r="Q765" i="13"/>
  <c r="Q460" i="13"/>
  <c r="Q356" i="13"/>
  <c r="Q194" i="13"/>
  <c r="Q228" i="13"/>
  <c r="Q335" i="13"/>
  <c r="Q18" i="13"/>
  <c r="Q673" i="13"/>
  <c r="Q775" i="13"/>
  <c r="Q32" i="13"/>
  <c r="Q672" i="13"/>
  <c r="Q295" i="13"/>
  <c r="Q671" i="13"/>
  <c r="Q163" i="13"/>
  <c r="Q815" i="13"/>
  <c r="Q456" i="13"/>
  <c r="Q455" i="13"/>
  <c r="Q256" i="13"/>
  <c r="Q530" i="13"/>
  <c r="Q100" i="13"/>
  <c r="Q670" i="13"/>
  <c r="Q454" i="13"/>
  <c r="Q294" i="13"/>
  <c r="Q814" i="13"/>
  <c r="Q544" i="13"/>
  <c r="Q231" i="13"/>
  <c r="Q81" i="13"/>
  <c r="Q432" i="13"/>
  <c r="Q31" i="13"/>
  <c r="Q858" i="13"/>
  <c r="Q813" i="13"/>
  <c r="Q812" i="13"/>
  <c r="Q870" i="13"/>
  <c r="Q99" i="13"/>
  <c r="Q612" i="13"/>
  <c r="Q567" i="13"/>
  <c r="Q317" i="13"/>
  <c r="Q566" i="13"/>
  <c r="Q648" i="13"/>
  <c r="Q62" i="13"/>
  <c r="Q510" i="13"/>
  <c r="Q223" i="13"/>
  <c r="Q351" i="13"/>
  <c r="Q453" i="13"/>
  <c r="Q188" i="13"/>
  <c r="Q811" i="13"/>
  <c r="Q668" i="13"/>
  <c r="Q431" i="13"/>
  <c r="Q211" i="13"/>
  <c r="Q409" i="13"/>
  <c r="Q226" i="13"/>
  <c r="Q452" i="13"/>
  <c r="Q660" i="13"/>
  <c r="Q350" i="13"/>
  <c r="Q349" i="13"/>
  <c r="Q565" i="13"/>
  <c r="Q325" i="13"/>
  <c r="Q627" i="13"/>
  <c r="Q564" i="13"/>
  <c r="Q175" i="13"/>
  <c r="Q451" i="13"/>
  <c r="Q880" i="13"/>
  <c r="Q255" i="13"/>
  <c r="Q428" i="13"/>
  <c r="Q851" i="13"/>
  <c r="Q868" i="13"/>
  <c r="Q253" i="13"/>
  <c r="Q807" i="13"/>
  <c r="Q252" i="13"/>
  <c r="J860" i="13"/>
  <c r="K860" i="13"/>
  <c r="L860" i="13"/>
  <c r="M860" i="13"/>
  <c r="N860" i="13"/>
  <c r="J861" i="13"/>
  <c r="K861" i="13"/>
  <c r="L861" i="13"/>
  <c r="M861" i="13"/>
  <c r="N861" i="13"/>
  <c r="J879" i="13"/>
  <c r="K879" i="13"/>
  <c r="L879" i="13"/>
  <c r="M879" i="13"/>
  <c r="N879" i="13"/>
  <c r="J152" i="13"/>
  <c r="K152" i="13"/>
  <c r="L152" i="13"/>
  <c r="M152" i="13"/>
  <c r="N152" i="13"/>
  <c r="J45" i="13"/>
  <c r="K45" i="13"/>
  <c r="L45" i="13"/>
  <c r="M45" i="13"/>
  <c r="N45" i="13"/>
  <c r="R152" i="13" l="1"/>
  <c r="T152" i="13" s="1"/>
  <c r="U152" i="13" s="1"/>
  <c r="S879" i="13"/>
  <c r="R45" i="13"/>
  <c r="T45" i="13" s="1"/>
  <c r="U45" i="13" s="1"/>
  <c r="S45" i="13"/>
  <c r="P152" i="13"/>
  <c r="S861" i="13"/>
  <c r="P861" i="13"/>
  <c r="S860" i="13"/>
  <c r="R861" i="13"/>
  <c r="S152" i="13"/>
  <c r="P45" i="13"/>
  <c r="P860" i="13"/>
  <c r="R879" i="13"/>
  <c r="P879" i="13"/>
  <c r="R860" i="13"/>
  <c r="N890" i="13"/>
  <c r="M890" i="13"/>
  <c r="L890" i="13"/>
  <c r="K890" i="13"/>
  <c r="J890" i="13"/>
  <c r="N889" i="13"/>
  <c r="M889" i="13"/>
  <c r="L889" i="13"/>
  <c r="K889" i="13"/>
  <c r="J889" i="13"/>
  <c r="N888" i="13"/>
  <c r="M888" i="13"/>
  <c r="L888" i="13"/>
  <c r="K888" i="13"/>
  <c r="J888" i="13"/>
  <c r="N887" i="13"/>
  <c r="M887" i="13"/>
  <c r="L887" i="13"/>
  <c r="K887" i="13"/>
  <c r="J887" i="13"/>
  <c r="N886" i="13"/>
  <c r="M886" i="13"/>
  <c r="L886" i="13"/>
  <c r="K886" i="13"/>
  <c r="J886" i="13"/>
  <c r="N885" i="13"/>
  <c r="M885" i="13"/>
  <c r="L885" i="13"/>
  <c r="K885" i="13"/>
  <c r="J885" i="13"/>
  <c r="N884" i="13"/>
  <c r="M884" i="13"/>
  <c r="L884" i="13"/>
  <c r="K884" i="13"/>
  <c r="J884" i="13"/>
  <c r="N883" i="13"/>
  <c r="M883" i="13"/>
  <c r="L883" i="13"/>
  <c r="K883" i="13"/>
  <c r="J883" i="13"/>
  <c r="N882" i="13"/>
  <c r="M882" i="13"/>
  <c r="L882" i="13"/>
  <c r="K882" i="13"/>
  <c r="J882" i="13"/>
  <c r="N881" i="13"/>
  <c r="M881" i="13"/>
  <c r="L881" i="13"/>
  <c r="K881" i="13"/>
  <c r="J881" i="13"/>
  <c r="N880" i="13"/>
  <c r="M880" i="13"/>
  <c r="L880" i="13"/>
  <c r="K880" i="13"/>
  <c r="J880" i="13"/>
  <c r="N878" i="13"/>
  <c r="M878" i="13"/>
  <c r="L878" i="13"/>
  <c r="K878" i="13"/>
  <c r="J878" i="13"/>
  <c r="N877" i="13"/>
  <c r="M877" i="13"/>
  <c r="L877" i="13"/>
  <c r="K877" i="13"/>
  <c r="J877" i="13"/>
  <c r="N876" i="13"/>
  <c r="M876" i="13"/>
  <c r="L876" i="13"/>
  <c r="K876" i="13"/>
  <c r="J876" i="13"/>
  <c r="N875" i="13"/>
  <c r="M875" i="13"/>
  <c r="L875" i="13"/>
  <c r="K875" i="13"/>
  <c r="J875" i="13"/>
  <c r="N874" i="13"/>
  <c r="M874" i="13"/>
  <c r="L874" i="13"/>
  <c r="K874" i="13"/>
  <c r="J874" i="13"/>
  <c r="N873" i="13"/>
  <c r="M873" i="13"/>
  <c r="L873" i="13"/>
  <c r="K873" i="13"/>
  <c r="J873" i="13"/>
  <c r="N872" i="13"/>
  <c r="M872" i="13"/>
  <c r="L872" i="13"/>
  <c r="K872" i="13"/>
  <c r="J872" i="13"/>
  <c r="N871" i="13"/>
  <c r="M871" i="13"/>
  <c r="L871" i="13"/>
  <c r="K871" i="13"/>
  <c r="J871" i="13"/>
  <c r="N870" i="13"/>
  <c r="M870" i="13"/>
  <c r="L870" i="13"/>
  <c r="K870" i="13"/>
  <c r="J870" i="13"/>
  <c r="N869" i="13"/>
  <c r="M869" i="13"/>
  <c r="L869" i="13"/>
  <c r="K869" i="13"/>
  <c r="J869" i="13"/>
  <c r="N868" i="13"/>
  <c r="M868" i="13"/>
  <c r="L868" i="13"/>
  <c r="K868" i="13"/>
  <c r="J868" i="13"/>
  <c r="N867" i="13"/>
  <c r="M867" i="13"/>
  <c r="L867" i="13"/>
  <c r="K867" i="13"/>
  <c r="J867" i="13"/>
  <c r="N866" i="13"/>
  <c r="M866" i="13"/>
  <c r="L866" i="13"/>
  <c r="K866" i="13"/>
  <c r="J866" i="13"/>
  <c r="N865" i="13"/>
  <c r="M865" i="13"/>
  <c r="L865" i="13"/>
  <c r="K865" i="13"/>
  <c r="J865" i="13"/>
  <c r="N864" i="13"/>
  <c r="M864" i="13"/>
  <c r="L864" i="13"/>
  <c r="K864" i="13"/>
  <c r="J864" i="13"/>
  <c r="N863" i="13"/>
  <c r="M863" i="13"/>
  <c r="L863" i="13"/>
  <c r="K863" i="13"/>
  <c r="J863" i="13"/>
  <c r="N862" i="13"/>
  <c r="M862" i="13"/>
  <c r="L862" i="13"/>
  <c r="K862" i="13"/>
  <c r="J862" i="13"/>
  <c r="N859" i="13"/>
  <c r="M859" i="13"/>
  <c r="L859" i="13"/>
  <c r="K859" i="13"/>
  <c r="J859" i="13"/>
  <c r="N858" i="13"/>
  <c r="M858" i="13"/>
  <c r="L858" i="13"/>
  <c r="K858" i="13"/>
  <c r="J858" i="13"/>
  <c r="N857" i="13"/>
  <c r="M857" i="13"/>
  <c r="L857" i="13"/>
  <c r="K857" i="13"/>
  <c r="J857" i="13"/>
  <c r="N856" i="13"/>
  <c r="M856" i="13"/>
  <c r="L856" i="13"/>
  <c r="K856" i="13"/>
  <c r="J856" i="13"/>
  <c r="N855" i="13"/>
  <c r="M855" i="13"/>
  <c r="L855" i="13"/>
  <c r="K855" i="13"/>
  <c r="J855" i="13"/>
  <c r="N854" i="13"/>
  <c r="M854" i="13"/>
  <c r="L854" i="13"/>
  <c r="K854" i="13"/>
  <c r="J854" i="13"/>
  <c r="N853" i="13"/>
  <c r="M853" i="13"/>
  <c r="L853" i="13"/>
  <c r="K853" i="13"/>
  <c r="J853" i="13"/>
  <c r="N852" i="13"/>
  <c r="M852" i="13"/>
  <c r="L852" i="13"/>
  <c r="K852" i="13"/>
  <c r="J852" i="13"/>
  <c r="N851" i="13"/>
  <c r="M851" i="13"/>
  <c r="L851" i="13"/>
  <c r="K851" i="13"/>
  <c r="J851" i="13"/>
  <c r="N850" i="13"/>
  <c r="M850" i="13"/>
  <c r="L850" i="13"/>
  <c r="K850" i="13"/>
  <c r="J850" i="13"/>
  <c r="N849" i="13"/>
  <c r="M849" i="13"/>
  <c r="L849" i="13"/>
  <c r="K849" i="13"/>
  <c r="J849" i="13"/>
  <c r="N848" i="13"/>
  <c r="M848" i="13"/>
  <c r="L848" i="13"/>
  <c r="K848" i="13"/>
  <c r="J848" i="13"/>
  <c r="N847" i="13"/>
  <c r="M847" i="13"/>
  <c r="L847" i="13"/>
  <c r="K847" i="13"/>
  <c r="J847" i="13"/>
  <c r="N846" i="13"/>
  <c r="M846" i="13"/>
  <c r="L846" i="13"/>
  <c r="K846" i="13"/>
  <c r="J846" i="13"/>
  <c r="N845" i="13"/>
  <c r="M845" i="13"/>
  <c r="L845" i="13"/>
  <c r="K845" i="13"/>
  <c r="J845" i="13"/>
  <c r="N844" i="13"/>
  <c r="M844" i="13"/>
  <c r="L844" i="13"/>
  <c r="K844" i="13"/>
  <c r="J844" i="13"/>
  <c r="N843" i="13"/>
  <c r="M843" i="13"/>
  <c r="L843" i="13"/>
  <c r="K843" i="13"/>
  <c r="J843" i="13"/>
  <c r="N842" i="13"/>
  <c r="M842" i="13"/>
  <c r="L842" i="13"/>
  <c r="K842" i="13"/>
  <c r="J842" i="13"/>
  <c r="N841" i="13"/>
  <c r="M841" i="13"/>
  <c r="L841" i="13"/>
  <c r="K841" i="13"/>
  <c r="J841" i="13"/>
  <c r="N840" i="13"/>
  <c r="M840" i="13"/>
  <c r="L840" i="13"/>
  <c r="K840" i="13"/>
  <c r="J840" i="13"/>
  <c r="N839" i="13"/>
  <c r="M839" i="13"/>
  <c r="L839" i="13"/>
  <c r="K839" i="13"/>
  <c r="J839" i="13"/>
  <c r="N838" i="13"/>
  <c r="M838" i="13"/>
  <c r="L838" i="13"/>
  <c r="K838" i="13"/>
  <c r="J838" i="13"/>
  <c r="N837" i="13"/>
  <c r="M837" i="13"/>
  <c r="L837" i="13"/>
  <c r="K837" i="13"/>
  <c r="J837" i="13"/>
  <c r="N836" i="13"/>
  <c r="M836" i="13"/>
  <c r="L836" i="13"/>
  <c r="K836" i="13"/>
  <c r="J836" i="13"/>
  <c r="N835" i="13"/>
  <c r="M835" i="13"/>
  <c r="L835" i="13"/>
  <c r="K835" i="13"/>
  <c r="J835" i="13"/>
  <c r="N834" i="13"/>
  <c r="M834" i="13"/>
  <c r="L834" i="13"/>
  <c r="K834" i="13"/>
  <c r="J834" i="13"/>
  <c r="N833" i="13"/>
  <c r="M833" i="13"/>
  <c r="L833" i="13"/>
  <c r="K833" i="13"/>
  <c r="J833" i="13"/>
  <c r="N832" i="13"/>
  <c r="M832" i="13"/>
  <c r="L832" i="13"/>
  <c r="K832" i="13"/>
  <c r="J832" i="13"/>
  <c r="N831" i="13"/>
  <c r="M831" i="13"/>
  <c r="L831" i="13"/>
  <c r="K831" i="13"/>
  <c r="J831" i="13"/>
  <c r="N830" i="13"/>
  <c r="M830" i="13"/>
  <c r="L830" i="13"/>
  <c r="K830" i="13"/>
  <c r="J830" i="13"/>
  <c r="N829" i="13"/>
  <c r="M829" i="13"/>
  <c r="L829" i="13"/>
  <c r="K829" i="13"/>
  <c r="J829" i="13"/>
  <c r="N828" i="13"/>
  <c r="M828" i="13"/>
  <c r="L828" i="13"/>
  <c r="K828" i="13"/>
  <c r="J828" i="13"/>
  <c r="N827" i="13"/>
  <c r="M827" i="13"/>
  <c r="L827" i="13"/>
  <c r="K827" i="13"/>
  <c r="J827" i="13"/>
  <c r="N826" i="13"/>
  <c r="M826" i="13"/>
  <c r="L826" i="13"/>
  <c r="K826" i="13"/>
  <c r="J826" i="13"/>
  <c r="N825" i="13"/>
  <c r="M825" i="13"/>
  <c r="L825" i="13"/>
  <c r="K825" i="13"/>
  <c r="J825" i="13"/>
  <c r="N824" i="13"/>
  <c r="M824" i="13"/>
  <c r="L824" i="13"/>
  <c r="K824" i="13"/>
  <c r="J824" i="13"/>
  <c r="N823" i="13"/>
  <c r="M823" i="13"/>
  <c r="L823" i="13"/>
  <c r="K823" i="13"/>
  <c r="J823" i="13"/>
  <c r="N822" i="13"/>
  <c r="M822" i="13"/>
  <c r="L822" i="13"/>
  <c r="K822" i="13"/>
  <c r="J822" i="13"/>
  <c r="N821" i="13"/>
  <c r="M821" i="13"/>
  <c r="L821" i="13"/>
  <c r="K821" i="13"/>
  <c r="J821" i="13"/>
  <c r="N820" i="13"/>
  <c r="M820" i="13"/>
  <c r="L820" i="13"/>
  <c r="K820" i="13"/>
  <c r="J820" i="13"/>
  <c r="N819" i="13"/>
  <c r="M819" i="13"/>
  <c r="L819" i="13"/>
  <c r="K819" i="13"/>
  <c r="J819" i="13"/>
  <c r="N818" i="13"/>
  <c r="M818" i="13"/>
  <c r="L818" i="13"/>
  <c r="K818" i="13"/>
  <c r="J818" i="13"/>
  <c r="N817" i="13"/>
  <c r="M817" i="13"/>
  <c r="L817" i="13"/>
  <c r="K817" i="13"/>
  <c r="J817" i="13"/>
  <c r="N816" i="13"/>
  <c r="M816" i="13"/>
  <c r="L816" i="13"/>
  <c r="K816" i="13"/>
  <c r="J816" i="13"/>
  <c r="N815" i="13"/>
  <c r="M815" i="13"/>
  <c r="L815" i="13"/>
  <c r="K815" i="13"/>
  <c r="J815" i="13"/>
  <c r="N814" i="13"/>
  <c r="M814" i="13"/>
  <c r="L814" i="13"/>
  <c r="K814" i="13"/>
  <c r="J814" i="13"/>
  <c r="N813" i="13"/>
  <c r="M813" i="13"/>
  <c r="L813" i="13"/>
  <c r="K813" i="13"/>
  <c r="J813" i="13"/>
  <c r="N812" i="13"/>
  <c r="M812" i="13"/>
  <c r="L812" i="13"/>
  <c r="K812" i="13"/>
  <c r="J812" i="13"/>
  <c r="N811" i="13"/>
  <c r="M811" i="13"/>
  <c r="L811" i="13"/>
  <c r="K811" i="13"/>
  <c r="J811" i="13"/>
  <c r="N810" i="13"/>
  <c r="M810" i="13"/>
  <c r="L810" i="13"/>
  <c r="K810" i="13"/>
  <c r="J810" i="13"/>
  <c r="N809" i="13"/>
  <c r="M809" i="13"/>
  <c r="L809" i="13"/>
  <c r="K809" i="13"/>
  <c r="J809" i="13"/>
  <c r="N808" i="13"/>
  <c r="M808" i="13"/>
  <c r="L808" i="13"/>
  <c r="K808" i="13"/>
  <c r="J808" i="13"/>
  <c r="N807" i="13"/>
  <c r="M807" i="13"/>
  <c r="L807" i="13"/>
  <c r="K807" i="13"/>
  <c r="J807" i="13"/>
  <c r="N806" i="13"/>
  <c r="M806" i="13"/>
  <c r="L806" i="13"/>
  <c r="K806" i="13"/>
  <c r="J806" i="13"/>
  <c r="N805" i="13"/>
  <c r="M805" i="13"/>
  <c r="L805" i="13"/>
  <c r="K805" i="13"/>
  <c r="J805" i="13"/>
  <c r="N804" i="13"/>
  <c r="M804" i="13"/>
  <c r="L804" i="13"/>
  <c r="K804" i="13"/>
  <c r="J804" i="13"/>
  <c r="N803" i="13"/>
  <c r="M803" i="13"/>
  <c r="L803" i="13"/>
  <c r="K803" i="13"/>
  <c r="J803" i="13"/>
  <c r="N802" i="13"/>
  <c r="M802" i="13"/>
  <c r="L802" i="13"/>
  <c r="K802" i="13"/>
  <c r="J802" i="13"/>
  <c r="N801" i="13"/>
  <c r="M801" i="13"/>
  <c r="L801" i="13"/>
  <c r="K801" i="13"/>
  <c r="J801" i="13"/>
  <c r="N800" i="13"/>
  <c r="M800" i="13"/>
  <c r="L800" i="13"/>
  <c r="K800" i="13"/>
  <c r="J800" i="13"/>
  <c r="N799" i="13"/>
  <c r="M799" i="13"/>
  <c r="L799" i="13"/>
  <c r="K799" i="13"/>
  <c r="J799" i="13"/>
  <c r="N798" i="13"/>
  <c r="M798" i="13"/>
  <c r="L798" i="13"/>
  <c r="K798" i="13"/>
  <c r="J798" i="13"/>
  <c r="N797" i="13"/>
  <c r="M797" i="13"/>
  <c r="L797" i="13"/>
  <c r="K797" i="13"/>
  <c r="J797" i="13"/>
  <c r="N796" i="13"/>
  <c r="M796" i="13"/>
  <c r="L796" i="13"/>
  <c r="K796" i="13"/>
  <c r="J796" i="13"/>
  <c r="N795" i="13"/>
  <c r="M795" i="13"/>
  <c r="L795" i="13"/>
  <c r="K795" i="13"/>
  <c r="J795" i="13"/>
  <c r="N794" i="13"/>
  <c r="M794" i="13"/>
  <c r="L794" i="13"/>
  <c r="K794" i="13"/>
  <c r="J794" i="13"/>
  <c r="N793" i="13"/>
  <c r="M793" i="13"/>
  <c r="L793" i="13"/>
  <c r="K793" i="13"/>
  <c r="J793" i="13"/>
  <c r="N792" i="13"/>
  <c r="L792" i="13"/>
  <c r="K792" i="13"/>
  <c r="J792" i="13"/>
  <c r="N790" i="13"/>
  <c r="M790" i="13"/>
  <c r="L790" i="13"/>
  <c r="K790" i="13"/>
  <c r="J790" i="13"/>
  <c r="N789" i="13"/>
  <c r="M789" i="13"/>
  <c r="L789" i="13"/>
  <c r="K789" i="13"/>
  <c r="J789" i="13"/>
  <c r="N788" i="13"/>
  <c r="M788" i="13"/>
  <c r="L788" i="13"/>
  <c r="K788" i="13"/>
  <c r="J788" i="13"/>
  <c r="N787" i="13"/>
  <c r="M787" i="13"/>
  <c r="L787" i="13"/>
  <c r="K787" i="13"/>
  <c r="J787" i="13"/>
  <c r="N786" i="13"/>
  <c r="M786" i="13"/>
  <c r="L786" i="13"/>
  <c r="K786" i="13"/>
  <c r="J786" i="13"/>
  <c r="N785" i="13"/>
  <c r="M785" i="13"/>
  <c r="L785" i="13"/>
  <c r="K785" i="13"/>
  <c r="J785" i="13"/>
  <c r="N784" i="13"/>
  <c r="M784" i="13"/>
  <c r="L784" i="13"/>
  <c r="K784" i="13"/>
  <c r="J784" i="13"/>
  <c r="N783" i="13"/>
  <c r="M783" i="13"/>
  <c r="L783" i="13"/>
  <c r="K783" i="13"/>
  <c r="J783" i="13"/>
  <c r="N782" i="13"/>
  <c r="M782" i="13"/>
  <c r="L782" i="13"/>
  <c r="K782" i="13"/>
  <c r="J782" i="13"/>
  <c r="N781" i="13"/>
  <c r="M781" i="13"/>
  <c r="L781" i="13"/>
  <c r="K781" i="13"/>
  <c r="J781" i="13"/>
  <c r="N780" i="13"/>
  <c r="M780" i="13"/>
  <c r="L780" i="13"/>
  <c r="K780" i="13"/>
  <c r="J780" i="13"/>
  <c r="N779" i="13"/>
  <c r="M779" i="13"/>
  <c r="L779" i="13"/>
  <c r="K779" i="13"/>
  <c r="J779" i="13"/>
  <c r="N778" i="13"/>
  <c r="M778" i="13"/>
  <c r="L778" i="13"/>
  <c r="K778" i="13"/>
  <c r="J778" i="13"/>
  <c r="N777" i="13"/>
  <c r="M777" i="13"/>
  <c r="L777" i="13"/>
  <c r="K777" i="13"/>
  <c r="J777" i="13"/>
  <c r="N776" i="13"/>
  <c r="M776" i="13"/>
  <c r="L776" i="13"/>
  <c r="K776" i="13"/>
  <c r="J776" i="13"/>
  <c r="N775" i="13"/>
  <c r="M775" i="13"/>
  <c r="L775" i="13"/>
  <c r="K775" i="13"/>
  <c r="J775" i="13"/>
  <c r="N774" i="13"/>
  <c r="M774" i="13"/>
  <c r="L774" i="13"/>
  <c r="K774" i="13"/>
  <c r="J774" i="13"/>
  <c r="N773" i="13"/>
  <c r="M773" i="13"/>
  <c r="L773" i="13"/>
  <c r="K773" i="13"/>
  <c r="J773" i="13"/>
  <c r="N772" i="13"/>
  <c r="M772" i="13"/>
  <c r="L772" i="13"/>
  <c r="K772" i="13"/>
  <c r="J772" i="13"/>
  <c r="N771" i="13"/>
  <c r="M771" i="13"/>
  <c r="L771" i="13"/>
  <c r="K771" i="13"/>
  <c r="J771" i="13"/>
  <c r="N770" i="13"/>
  <c r="M770" i="13"/>
  <c r="L770" i="13"/>
  <c r="K770" i="13"/>
  <c r="J770" i="13"/>
  <c r="N769" i="13"/>
  <c r="M769" i="13"/>
  <c r="L769" i="13"/>
  <c r="K769" i="13"/>
  <c r="J769" i="13"/>
  <c r="N768" i="13"/>
  <c r="M768" i="13"/>
  <c r="L768" i="13"/>
  <c r="K768" i="13"/>
  <c r="J768" i="13"/>
  <c r="N767" i="13"/>
  <c r="M767" i="13"/>
  <c r="L767" i="13"/>
  <c r="K767" i="13"/>
  <c r="J767" i="13"/>
  <c r="N766" i="13"/>
  <c r="M766" i="13"/>
  <c r="L766" i="13"/>
  <c r="K766" i="13"/>
  <c r="J766" i="13"/>
  <c r="N765" i="13"/>
  <c r="M765" i="13"/>
  <c r="L765" i="13"/>
  <c r="K765" i="13"/>
  <c r="J765" i="13"/>
  <c r="N764" i="13"/>
  <c r="M764" i="13"/>
  <c r="L764" i="13"/>
  <c r="K764" i="13"/>
  <c r="J764" i="13"/>
  <c r="N763" i="13"/>
  <c r="M763" i="13"/>
  <c r="L763" i="13"/>
  <c r="K763" i="13"/>
  <c r="J763" i="13"/>
  <c r="N762" i="13"/>
  <c r="M762" i="13"/>
  <c r="L762" i="13"/>
  <c r="K762" i="13"/>
  <c r="J762" i="13"/>
  <c r="N761" i="13"/>
  <c r="M761" i="13"/>
  <c r="L761" i="13"/>
  <c r="K761" i="13"/>
  <c r="J761" i="13"/>
  <c r="N760" i="13"/>
  <c r="M760" i="13"/>
  <c r="L760" i="13"/>
  <c r="K760" i="13"/>
  <c r="J760" i="13"/>
  <c r="N759" i="13"/>
  <c r="M759" i="13"/>
  <c r="L759" i="13"/>
  <c r="K759" i="13"/>
  <c r="J759" i="13"/>
  <c r="N758" i="13"/>
  <c r="M758" i="13"/>
  <c r="L758" i="13"/>
  <c r="K758" i="13"/>
  <c r="J758" i="13"/>
  <c r="N757" i="13"/>
  <c r="M757" i="13"/>
  <c r="L757" i="13"/>
  <c r="K757" i="13"/>
  <c r="J757" i="13"/>
  <c r="N756" i="13"/>
  <c r="M756" i="13"/>
  <c r="L756" i="13"/>
  <c r="K756" i="13"/>
  <c r="J756" i="13"/>
  <c r="N755" i="13"/>
  <c r="M755" i="13"/>
  <c r="L755" i="13"/>
  <c r="K755" i="13"/>
  <c r="J755" i="13"/>
  <c r="N754" i="13"/>
  <c r="M754" i="13"/>
  <c r="L754" i="13"/>
  <c r="K754" i="13"/>
  <c r="J754" i="13"/>
  <c r="N753" i="13"/>
  <c r="M753" i="13"/>
  <c r="L753" i="13"/>
  <c r="K753" i="13"/>
  <c r="J753" i="13"/>
  <c r="N752" i="13"/>
  <c r="M752" i="13"/>
  <c r="L752" i="13"/>
  <c r="K752" i="13"/>
  <c r="J752" i="13"/>
  <c r="N751" i="13"/>
  <c r="M751" i="13"/>
  <c r="L751" i="13"/>
  <c r="K751" i="13"/>
  <c r="J751" i="13"/>
  <c r="N750" i="13"/>
  <c r="M750" i="13"/>
  <c r="L750" i="13"/>
  <c r="K750" i="13"/>
  <c r="J750" i="13"/>
  <c r="N749" i="13"/>
  <c r="M749" i="13"/>
  <c r="L749" i="13"/>
  <c r="K749" i="13"/>
  <c r="J749" i="13"/>
  <c r="N748" i="13"/>
  <c r="M748" i="13"/>
  <c r="L748" i="13"/>
  <c r="K748" i="13"/>
  <c r="J748" i="13"/>
  <c r="N747" i="13"/>
  <c r="M747" i="13"/>
  <c r="L747" i="13"/>
  <c r="K747" i="13"/>
  <c r="J747" i="13"/>
  <c r="N746" i="13"/>
  <c r="M746" i="13"/>
  <c r="L746" i="13"/>
  <c r="K746" i="13"/>
  <c r="J746" i="13"/>
  <c r="N745" i="13"/>
  <c r="M745" i="13"/>
  <c r="L745" i="13"/>
  <c r="K745" i="13"/>
  <c r="J745" i="13"/>
  <c r="N744" i="13"/>
  <c r="M744" i="13"/>
  <c r="L744" i="13"/>
  <c r="K744" i="13"/>
  <c r="J744" i="13"/>
  <c r="N743" i="13"/>
  <c r="M743" i="13"/>
  <c r="L743" i="13"/>
  <c r="K743" i="13"/>
  <c r="J743" i="13"/>
  <c r="N742" i="13"/>
  <c r="M742" i="13"/>
  <c r="L742" i="13"/>
  <c r="K742" i="13"/>
  <c r="J742" i="13"/>
  <c r="N741" i="13"/>
  <c r="M741" i="13"/>
  <c r="L741" i="13"/>
  <c r="K741" i="13"/>
  <c r="J741" i="13"/>
  <c r="N740" i="13"/>
  <c r="M740" i="13"/>
  <c r="L740" i="13"/>
  <c r="K740" i="13"/>
  <c r="J740" i="13"/>
  <c r="N739" i="13"/>
  <c r="M739" i="13"/>
  <c r="L739" i="13"/>
  <c r="K739" i="13"/>
  <c r="J739" i="13"/>
  <c r="N738" i="13"/>
  <c r="M738" i="13"/>
  <c r="L738" i="13"/>
  <c r="K738" i="13"/>
  <c r="J738" i="13"/>
  <c r="N737" i="13"/>
  <c r="M737" i="13"/>
  <c r="L737" i="13"/>
  <c r="K737" i="13"/>
  <c r="J737" i="13"/>
  <c r="N736" i="13"/>
  <c r="M736" i="13"/>
  <c r="L736" i="13"/>
  <c r="K736" i="13"/>
  <c r="J736" i="13"/>
  <c r="N735" i="13"/>
  <c r="M735" i="13"/>
  <c r="L735" i="13"/>
  <c r="K735" i="13"/>
  <c r="J735" i="13"/>
  <c r="N734" i="13"/>
  <c r="M734" i="13"/>
  <c r="L734" i="13"/>
  <c r="K734" i="13"/>
  <c r="J734" i="13"/>
  <c r="N733" i="13"/>
  <c r="M733" i="13"/>
  <c r="L733" i="13"/>
  <c r="K733" i="13"/>
  <c r="J733" i="13"/>
  <c r="N732" i="13"/>
  <c r="M732" i="13"/>
  <c r="L732" i="13"/>
  <c r="K732" i="13"/>
  <c r="J732" i="13"/>
  <c r="N731" i="13"/>
  <c r="M731" i="13"/>
  <c r="L731" i="13"/>
  <c r="K731" i="13"/>
  <c r="J731" i="13"/>
  <c r="N730" i="13"/>
  <c r="M730" i="13"/>
  <c r="L730" i="13"/>
  <c r="K730" i="13"/>
  <c r="J730" i="13"/>
  <c r="N729" i="13"/>
  <c r="M729" i="13"/>
  <c r="L729" i="13"/>
  <c r="K729" i="13"/>
  <c r="J729" i="13"/>
  <c r="N728" i="13"/>
  <c r="M728" i="13"/>
  <c r="L728" i="13"/>
  <c r="K728" i="13"/>
  <c r="J728" i="13"/>
  <c r="N727" i="13"/>
  <c r="M727" i="13"/>
  <c r="L727" i="13"/>
  <c r="K727" i="13"/>
  <c r="J727" i="13"/>
  <c r="N726" i="13"/>
  <c r="M726" i="13"/>
  <c r="L726" i="13"/>
  <c r="K726" i="13"/>
  <c r="J726" i="13"/>
  <c r="N725" i="13"/>
  <c r="M725" i="13"/>
  <c r="L725" i="13"/>
  <c r="K725" i="13"/>
  <c r="J725" i="13"/>
  <c r="N724" i="13"/>
  <c r="M724" i="13"/>
  <c r="L724" i="13"/>
  <c r="K724" i="13"/>
  <c r="J724" i="13"/>
  <c r="N723" i="13"/>
  <c r="M723" i="13"/>
  <c r="L723" i="13"/>
  <c r="K723" i="13"/>
  <c r="J723" i="13"/>
  <c r="N722" i="13"/>
  <c r="M722" i="13"/>
  <c r="L722" i="13"/>
  <c r="K722" i="13"/>
  <c r="J722" i="13"/>
  <c r="N721" i="13"/>
  <c r="M721" i="13"/>
  <c r="L721" i="13"/>
  <c r="K721" i="13"/>
  <c r="J721" i="13"/>
  <c r="N720" i="13"/>
  <c r="M720" i="13"/>
  <c r="L720" i="13"/>
  <c r="K720" i="13"/>
  <c r="J720" i="13"/>
  <c r="N719" i="13"/>
  <c r="M719" i="13"/>
  <c r="L719" i="13"/>
  <c r="K719" i="13"/>
  <c r="J719" i="13"/>
  <c r="N718" i="13"/>
  <c r="M718" i="13"/>
  <c r="L718" i="13"/>
  <c r="K718" i="13"/>
  <c r="J718" i="13"/>
  <c r="N717" i="13"/>
  <c r="M717" i="13"/>
  <c r="L717" i="13"/>
  <c r="K717" i="13"/>
  <c r="J717" i="13"/>
  <c r="N716" i="13"/>
  <c r="M716" i="13"/>
  <c r="L716" i="13"/>
  <c r="K716" i="13"/>
  <c r="J716" i="13"/>
  <c r="N715" i="13"/>
  <c r="M715" i="13"/>
  <c r="L715" i="13"/>
  <c r="K715" i="13"/>
  <c r="J715" i="13"/>
  <c r="N714" i="13"/>
  <c r="M714" i="13"/>
  <c r="L714" i="13"/>
  <c r="K714" i="13"/>
  <c r="J714" i="13"/>
  <c r="N713" i="13"/>
  <c r="M713" i="13"/>
  <c r="L713" i="13"/>
  <c r="K713" i="13"/>
  <c r="J713" i="13"/>
  <c r="N712" i="13"/>
  <c r="M712" i="13"/>
  <c r="L712" i="13"/>
  <c r="K712" i="13"/>
  <c r="J712" i="13"/>
  <c r="N711" i="13"/>
  <c r="M711" i="13"/>
  <c r="L711" i="13"/>
  <c r="K711" i="13"/>
  <c r="J711" i="13"/>
  <c r="N710" i="13"/>
  <c r="M710" i="13"/>
  <c r="L710" i="13"/>
  <c r="K710" i="13"/>
  <c r="J710" i="13"/>
  <c r="N709" i="13"/>
  <c r="M709" i="13"/>
  <c r="L709" i="13"/>
  <c r="K709" i="13"/>
  <c r="J709" i="13"/>
  <c r="N708" i="13"/>
  <c r="M708" i="13"/>
  <c r="L708" i="13"/>
  <c r="K708" i="13"/>
  <c r="J708" i="13"/>
  <c r="N707" i="13"/>
  <c r="M707" i="13"/>
  <c r="L707" i="13"/>
  <c r="K707" i="13"/>
  <c r="J707" i="13"/>
  <c r="N706" i="13"/>
  <c r="M706" i="13"/>
  <c r="L706" i="13"/>
  <c r="K706" i="13"/>
  <c r="J706" i="13"/>
  <c r="N705" i="13"/>
  <c r="M705" i="13"/>
  <c r="L705" i="13"/>
  <c r="K705" i="13"/>
  <c r="J705" i="13"/>
  <c r="N704" i="13"/>
  <c r="M704" i="13"/>
  <c r="L704" i="13"/>
  <c r="K704" i="13"/>
  <c r="J704" i="13"/>
  <c r="N703" i="13"/>
  <c r="M703" i="13"/>
  <c r="L703" i="13"/>
  <c r="K703" i="13"/>
  <c r="J703" i="13"/>
  <c r="N702" i="13"/>
  <c r="M702" i="13"/>
  <c r="L702" i="13"/>
  <c r="K702" i="13"/>
  <c r="J702" i="13"/>
  <c r="N701" i="13"/>
  <c r="M701" i="13"/>
  <c r="L701" i="13"/>
  <c r="K701" i="13"/>
  <c r="J701" i="13"/>
  <c r="N700" i="13"/>
  <c r="M700" i="13"/>
  <c r="L700" i="13"/>
  <c r="K700" i="13"/>
  <c r="J700" i="13"/>
  <c r="N699" i="13"/>
  <c r="M699" i="13"/>
  <c r="L699" i="13"/>
  <c r="K699" i="13"/>
  <c r="J699" i="13"/>
  <c r="N698" i="13"/>
  <c r="M698" i="13"/>
  <c r="L698" i="13"/>
  <c r="K698" i="13"/>
  <c r="J698" i="13"/>
  <c r="N697" i="13"/>
  <c r="M697" i="13"/>
  <c r="L697" i="13"/>
  <c r="K697" i="13"/>
  <c r="J697" i="13"/>
  <c r="N696" i="13"/>
  <c r="M696" i="13"/>
  <c r="L696" i="13"/>
  <c r="K696" i="13"/>
  <c r="J696" i="13"/>
  <c r="N695" i="13"/>
  <c r="M695" i="13"/>
  <c r="L695" i="13"/>
  <c r="K695" i="13"/>
  <c r="J695" i="13"/>
  <c r="N694" i="13"/>
  <c r="M694" i="13"/>
  <c r="L694" i="13"/>
  <c r="K694" i="13"/>
  <c r="J694" i="13"/>
  <c r="N693" i="13"/>
  <c r="M693" i="13"/>
  <c r="L693" i="13"/>
  <c r="K693" i="13"/>
  <c r="J693" i="13"/>
  <c r="N692" i="13"/>
  <c r="M692" i="13"/>
  <c r="L692" i="13"/>
  <c r="K692" i="13"/>
  <c r="J692" i="13"/>
  <c r="N691" i="13"/>
  <c r="M691" i="13"/>
  <c r="L691" i="13"/>
  <c r="K691" i="13"/>
  <c r="J691" i="13"/>
  <c r="N690" i="13"/>
  <c r="M690" i="13"/>
  <c r="L690" i="13"/>
  <c r="K690" i="13"/>
  <c r="J690" i="13"/>
  <c r="N689" i="13"/>
  <c r="M689" i="13"/>
  <c r="L689" i="13"/>
  <c r="K689" i="13"/>
  <c r="J689" i="13"/>
  <c r="N688" i="13"/>
  <c r="M688" i="13"/>
  <c r="L688" i="13"/>
  <c r="K688" i="13"/>
  <c r="J688" i="13"/>
  <c r="N687" i="13"/>
  <c r="M687" i="13"/>
  <c r="L687" i="13"/>
  <c r="K687" i="13"/>
  <c r="J687" i="13"/>
  <c r="N686" i="13"/>
  <c r="M686" i="13"/>
  <c r="L686" i="13"/>
  <c r="K686" i="13"/>
  <c r="J686" i="13"/>
  <c r="N685" i="13"/>
  <c r="M685" i="13"/>
  <c r="L685" i="13"/>
  <c r="K685" i="13"/>
  <c r="J685" i="13"/>
  <c r="N684" i="13"/>
  <c r="M684" i="13"/>
  <c r="L684" i="13"/>
  <c r="K684" i="13"/>
  <c r="J684" i="13"/>
  <c r="N683" i="13"/>
  <c r="M683" i="13"/>
  <c r="L683" i="13"/>
  <c r="K683" i="13"/>
  <c r="J683" i="13"/>
  <c r="N682" i="13"/>
  <c r="M682" i="13"/>
  <c r="L682" i="13"/>
  <c r="K682" i="13"/>
  <c r="J682" i="13"/>
  <c r="N681" i="13"/>
  <c r="M681" i="13"/>
  <c r="L681" i="13"/>
  <c r="K681" i="13"/>
  <c r="J681" i="13"/>
  <c r="N680" i="13"/>
  <c r="M680" i="13"/>
  <c r="L680" i="13"/>
  <c r="K680" i="13"/>
  <c r="J680" i="13"/>
  <c r="N679" i="13"/>
  <c r="M679" i="13"/>
  <c r="L679" i="13"/>
  <c r="K679" i="13"/>
  <c r="J679" i="13"/>
  <c r="N678" i="13"/>
  <c r="M678" i="13"/>
  <c r="L678" i="13"/>
  <c r="K678" i="13"/>
  <c r="J678" i="13"/>
  <c r="N677" i="13"/>
  <c r="M677" i="13"/>
  <c r="L677" i="13"/>
  <c r="K677" i="13"/>
  <c r="J677" i="13"/>
  <c r="N676" i="13"/>
  <c r="M676" i="13"/>
  <c r="L676" i="13"/>
  <c r="K676" i="13"/>
  <c r="J676" i="13"/>
  <c r="N675" i="13"/>
  <c r="M675" i="13"/>
  <c r="L675" i="13"/>
  <c r="K675" i="13"/>
  <c r="J675" i="13"/>
  <c r="N674" i="13"/>
  <c r="M674" i="13"/>
  <c r="L674" i="13"/>
  <c r="K674" i="13"/>
  <c r="J674" i="13"/>
  <c r="N673" i="13"/>
  <c r="M673" i="13"/>
  <c r="L673" i="13"/>
  <c r="K673" i="13"/>
  <c r="J673" i="13"/>
  <c r="N672" i="13"/>
  <c r="M672" i="13"/>
  <c r="L672" i="13"/>
  <c r="K672" i="13"/>
  <c r="J672" i="13"/>
  <c r="N671" i="13"/>
  <c r="M671" i="13"/>
  <c r="L671" i="13"/>
  <c r="K671" i="13"/>
  <c r="J671" i="13"/>
  <c r="N670" i="13"/>
  <c r="M670" i="13"/>
  <c r="L670" i="13"/>
  <c r="K670" i="13"/>
  <c r="J670" i="13"/>
  <c r="N669" i="13"/>
  <c r="M669" i="13"/>
  <c r="L669" i="13"/>
  <c r="K669" i="13"/>
  <c r="J669" i="13"/>
  <c r="N668" i="13"/>
  <c r="M668" i="13"/>
  <c r="L668" i="13"/>
  <c r="K668" i="13"/>
  <c r="J668" i="13"/>
  <c r="N667" i="13"/>
  <c r="M667" i="13"/>
  <c r="L667" i="13"/>
  <c r="K667" i="13"/>
  <c r="J667" i="13"/>
  <c r="N666" i="13"/>
  <c r="M666" i="13"/>
  <c r="L666" i="13"/>
  <c r="K666" i="13"/>
  <c r="J666" i="13"/>
  <c r="N665" i="13"/>
  <c r="M665" i="13"/>
  <c r="L665" i="13"/>
  <c r="K665" i="13"/>
  <c r="J665" i="13"/>
  <c r="N664" i="13"/>
  <c r="M664" i="13"/>
  <c r="L664" i="13"/>
  <c r="K664" i="13"/>
  <c r="J664" i="13"/>
  <c r="N663" i="13"/>
  <c r="M663" i="13"/>
  <c r="L663" i="13"/>
  <c r="K663" i="13"/>
  <c r="J663" i="13"/>
  <c r="N662" i="13"/>
  <c r="M662" i="13"/>
  <c r="L662" i="13"/>
  <c r="K662" i="13"/>
  <c r="J662" i="13"/>
  <c r="N661" i="13"/>
  <c r="M661" i="13"/>
  <c r="L661" i="13"/>
  <c r="K661" i="13"/>
  <c r="J661" i="13"/>
  <c r="N660" i="13"/>
  <c r="M660" i="13"/>
  <c r="L660" i="13"/>
  <c r="K660" i="13"/>
  <c r="J660" i="13"/>
  <c r="N659" i="13"/>
  <c r="M659" i="13"/>
  <c r="L659" i="13"/>
  <c r="K659" i="13"/>
  <c r="J659" i="13"/>
  <c r="N658" i="13"/>
  <c r="M658" i="13"/>
  <c r="L658" i="13"/>
  <c r="K658" i="13"/>
  <c r="J658" i="13"/>
  <c r="N657" i="13"/>
  <c r="M657" i="13"/>
  <c r="L657" i="13"/>
  <c r="K657" i="13"/>
  <c r="J657" i="13"/>
  <c r="N656" i="13"/>
  <c r="M656" i="13"/>
  <c r="L656" i="13"/>
  <c r="K656" i="13"/>
  <c r="J656" i="13"/>
  <c r="N655" i="13"/>
  <c r="M655" i="13"/>
  <c r="L655" i="13"/>
  <c r="K655" i="13"/>
  <c r="J655" i="13"/>
  <c r="N654" i="13"/>
  <c r="M654" i="13"/>
  <c r="L654" i="13"/>
  <c r="K654" i="13"/>
  <c r="J654" i="13"/>
  <c r="N653" i="13"/>
  <c r="M653" i="13"/>
  <c r="L653" i="13"/>
  <c r="K653" i="13"/>
  <c r="J653" i="13"/>
  <c r="N652" i="13"/>
  <c r="M652" i="13"/>
  <c r="L652" i="13"/>
  <c r="K652" i="13"/>
  <c r="J652" i="13"/>
  <c r="N651" i="13"/>
  <c r="M651" i="13"/>
  <c r="L651" i="13"/>
  <c r="K651" i="13"/>
  <c r="J651" i="13"/>
  <c r="N650" i="13"/>
  <c r="M650" i="13"/>
  <c r="L650" i="13"/>
  <c r="K650" i="13"/>
  <c r="J650" i="13"/>
  <c r="N649" i="13"/>
  <c r="M649" i="13"/>
  <c r="L649" i="13"/>
  <c r="K649" i="13"/>
  <c r="J649" i="13"/>
  <c r="N648" i="13"/>
  <c r="M648" i="13"/>
  <c r="L648" i="13"/>
  <c r="K648" i="13"/>
  <c r="J648" i="13"/>
  <c r="N647" i="13"/>
  <c r="M647" i="13"/>
  <c r="L647" i="13"/>
  <c r="K647" i="13"/>
  <c r="J647" i="13"/>
  <c r="N646" i="13"/>
  <c r="M646" i="13"/>
  <c r="L646" i="13"/>
  <c r="K646" i="13"/>
  <c r="J646" i="13"/>
  <c r="N645" i="13"/>
  <c r="M645" i="13"/>
  <c r="L645" i="13"/>
  <c r="K645" i="13"/>
  <c r="J645" i="13"/>
  <c r="N644" i="13"/>
  <c r="M644" i="13"/>
  <c r="L644" i="13"/>
  <c r="K644" i="13"/>
  <c r="J644" i="13"/>
  <c r="N642" i="13"/>
  <c r="M642" i="13"/>
  <c r="L642" i="13"/>
  <c r="K642" i="13"/>
  <c r="J642" i="13"/>
  <c r="N641" i="13"/>
  <c r="M641" i="13"/>
  <c r="L641" i="13"/>
  <c r="K641" i="13"/>
  <c r="J641" i="13"/>
  <c r="N640" i="13"/>
  <c r="M640" i="13"/>
  <c r="L640" i="13"/>
  <c r="K640" i="13"/>
  <c r="J640" i="13"/>
  <c r="N639" i="13"/>
  <c r="M639" i="13"/>
  <c r="L639" i="13"/>
  <c r="K639" i="13"/>
  <c r="J639" i="13"/>
  <c r="N638" i="13"/>
  <c r="M638" i="13"/>
  <c r="L638" i="13"/>
  <c r="K638" i="13"/>
  <c r="J638" i="13"/>
  <c r="N637" i="13"/>
  <c r="M637" i="13"/>
  <c r="L637" i="13"/>
  <c r="K637" i="13"/>
  <c r="J637" i="13"/>
  <c r="N636" i="13"/>
  <c r="M636" i="13"/>
  <c r="L636" i="13"/>
  <c r="K636" i="13"/>
  <c r="J636" i="13"/>
  <c r="N635" i="13"/>
  <c r="M635" i="13"/>
  <c r="L635" i="13"/>
  <c r="K635" i="13"/>
  <c r="J635" i="13"/>
  <c r="N634" i="13"/>
  <c r="M634" i="13"/>
  <c r="L634" i="13"/>
  <c r="K634" i="13"/>
  <c r="J634" i="13"/>
  <c r="N633" i="13"/>
  <c r="M633" i="13"/>
  <c r="L633" i="13"/>
  <c r="K633" i="13"/>
  <c r="J633" i="13"/>
  <c r="N632" i="13"/>
  <c r="M632" i="13"/>
  <c r="L632" i="13"/>
  <c r="K632" i="13"/>
  <c r="J632" i="13"/>
  <c r="N631" i="13"/>
  <c r="M631" i="13"/>
  <c r="L631" i="13"/>
  <c r="K631" i="13"/>
  <c r="J631" i="13"/>
  <c r="N630" i="13"/>
  <c r="M630" i="13"/>
  <c r="L630" i="13"/>
  <c r="K630" i="13"/>
  <c r="J630" i="13"/>
  <c r="N629" i="13"/>
  <c r="M629" i="13"/>
  <c r="L629" i="13"/>
  <c r="K629" i="13"/>
  <c r="J629" i="13"/>
  <c r="N628" i="13"/>
  <c r="M628" i="13"/>
  <c r="L628" i="13"/>
  <c r="K628" i="13"/>
  <c r="J628" i="13"/>
  <c r="N627" i="13"/>
  <c r="M627" i="13"/>
  <c r="L627" i="13"/>
  <c r="K627" i="13"/>
  <c r="J627" i="13"/>
  <c r="N626" i="13"/>
  <c r="M626" i="13"/>
  <c r="L626" i="13"/>
  <c r="K626" i="13"/>
  <c r="J626" i="13"/>
  <c r="N625" i="13"/>
  <c r="M625" i="13"/>
  <c r="L625" i="13"/>
  <c r="K625" i="13"/>
  <c r="J625" i="13"/>
  <c r="N624" i="13"/>
  <c r="M624" i="13"/>
  <c r="L624" i="13"/>
  <c r="K624" i="13"/>
  <c r="J624" i="13"/>
  <c r="N623" i="13"/>
  <c r="M623" i="13"/>
  <c r="L623" i="13"/>
  <c r="K623" i="13"/>
  <c r="J623" i="13"/>
  <c r="N622" i="13"/>
  <c r="M622" i="13"/>
  <c r="L622" i="13"/>
  <c r="K622" i="13"/>
  <c r="J622" i="13"/>
  <c r="N621" i="13"/>
  <c r="M621" i="13"/>
  <c r="L621" i="13"/>
  <c r="K621" i="13"/>
  <c r="J621" i="13"/>
  <c r="N620" i="13"/>
  <c r="M620" i="13"/>
  <c r="L620" i="13"/>
  <c r="K620" i="13"/>
  <c r="J620" i="13"/>
  <c r="N619" i="13"/>
  <c r="M619" i="13"/>
  <c r="L619" i="13"/>
  <c r="K619" i="13"/>
  <c r="J619" i="13"/>
  <c r="N618" i="13"/>
  <c r="M618" i="13"/>
  <c r="L618" i="13"/>
  <c r="K618" i="13"/>
  <c r="J618" i="13"/>
  <c r="N617" i="13"/>
  <c r="M617" i="13"/>
  <c r="L617" i="13"/>
  <c r="K617" i="13"/>
  <c r="J617" i="13"/>
  <c r="N616" i="13"/>
  <c r="M616" i="13"/>
  <c r="L616" i="13"/>
  <c r="K616" i="13"/>
  <c r="J616" i="13"/>
  <c r="N615" i="13"/>
  <c r="M615" i="13"/>
  <c r="L615" i="13"/>
  <c r="K615" i="13"/>
  <c r="J615" i="13"/>
  <c r="N614" i="13"/>
  <c r="M614" i="13"/>
  <c r="L614" i="13"/>
  <c r="K614" i="13"/>
  <c r="J614" i="13"/>
  <c r="N613" i="13"/>
  <c r="M613" i="13"/>
  <c r="L613" i="13"/>
  <c r="K613" i="13"/>
  <c r="J613" i="13"/>
  <c r="N612" i="13"/>
  <c r="M612" i="13"/>
  <c r="L612" i="13"/>
  <c r="K612" i="13"/>
  <c r="J612" i="13"/>
  <c r="N611" i="13"/>
  <c r="M611" i="13"/>
  <c r="L611" i="13"/>
  <c r="K611" i="13"/>
  <c r="J611" i="13"/>
  <c r="N610" i="13"/>
  <c r="M610" i="13"/>
  <c r="L610" i="13"/>
  <c r="K610" i="13"/>
  <c r="J610" i="13"/>
  <c r="N609" i="13"/>
  <c r="M609" i="13"/>
  <c r="L609" i="13"/>
  <c r="K609" i="13"/>
  <c r="J609" i="13"/>
  <c r="N608" i="13"/>
  <c r="M608" i="13"/>
  <c r="L608" i="13"/>
  <c r="K608" i="13"/>
  <c r="J608" i="13"/>
  <c r="N607" i="13"/>
  <c r="M607" i="13"/>
  <c r="L607" i="13"/>
  <c r="K607" i="13"/>
  <c r="J607" i="13"/>
  <c r="N606" i="13"/>
  <c r="M606" i="13"/>
  <c r="L606" i="13"/>
  <c r="K606" i="13"/>
  <c r="J606" i="13"/>
  <c r="N605" i="13"/>
  <c r="M605" i="13"/>
  <c r="L605" i="13"/>
  <c r="K605" i="13"/>
  <c r="J605" i="13"/>
  <c r="N604" i="13"/>
  <c r="M604" i="13"/>
  <c r="L604" i="13"/>
  <c r="K604" i="13"/>
  <c r="J604" i="13"/>
  <c r="N603" i="13"/>
  <c r="M603" i="13"/>
  <c r="L603" i="13"/>
  <c r="K603" i="13"/>
  <c r="J603" i="13"/>
  <c r="N602" i="13"/>
  <c r="M602" i="13"/>
  <c r="L602" i="13"/>
  <c r="K602" i="13"/>
  <c r="J602" i="13"/>
  <c r="N601" i="13"/>
  <c r="M601" i="13"/>
  <c r="L601" i="13"/>
  <c r="K601" i="13"/>
  <c r="J601" i="13"/>
  <c r="N600" i="13"/>
  <c r="M600" i="13"/>
  <c r="L600" i="13"/>
  <c r="K600" i="13"/>
  <c r="J600" i="13"/>
  <c r="N599" i="13"/>
  <c r="M599" i="13"/>
  <c r="L599" i="13"/>
  <c r="K599" i="13"/>
  <c r="J599" i="13"/>
  <c r="N598" i="13"/>
  <c r="M598" i="13"/>
  <c r="L598" i="13"/>
  <c r="K598" i="13"/>
  <c r="J598" i="13"/>
  <c r="N597" i="13"/>
  <c r="M597" i="13"/>
  <c r="L597" i="13"/>
  <c r="K597" i="13"/>
  <c r="J597" i="13"/>
  <c r="N596" i="13"/>
  <c r="M596" i="13"/>
  <c r="L596" i="13"/>
  <c r="K596" i="13"/>
  <c r="J596" i="13"/>
  <c r="N595" i="13"/>
  <c r="M595" i="13"/>
  <c r="L595" i="13"/>
  <c r="K595" i="13"/>
  <c r="J595" i="13"/>
  <c r="N594" i="13"/>
  <c r="M594" i="13"/>
  <c r="L594" i="13"/>
  <c r="K594" i="13"/>
  <c r="J594" i="13"/>
  <c r="N593" i="13"/>
  <c r="M593" i="13"/>
  <c r="L593" i="13"/>
  <c r="K593" i="13"/>
  <c r="J593" i="13"/>
  <c r="N592" i="13"/>
  <c r="M592" i="13"/>
  <c r="L592" i="13"/>
  <c r="K592" i="13"/>
  <c r="J592" i="13"/>
  <c r="N591" i="13"/>
  <c r="M591" i="13"/>
  <c r="L591" i="13"/>
  <c r="K591" i="13"/>
  <c r="J591" i="13"/>
  <c r="N590" i="13"/>
  <c r="M590" i="13"/>
  <c r="L590" i="13"/>
  <c r="K590" i="13"/>
  <c r="J590" i="13"/>
  <c r="N589" i="13"/>
  <c r="M589" i="13"/>
  <c r="L589" i="13"/>
  <c r="K589" i="13"/>
  <c r="J589" i="13"/>
  <c r="N588" i="13"/>
  <c r="M588" i="13"/>
  <c r="L588" i="13"/>
  <c r="K588" i="13"/>
  <c r="J588" i="13"/>
  <c r="N587" i="13"/>
  <c r="M587" i="13"/>
  <c r="L587" i="13"/>
  <c r="K587" i="13"/>
  <c r="J587" i="13"/>
  <c r="N586" i="13"/>
  <c r="M586" i="13"/>
  <c r="L586" i="13"/>
  <c r="K586" i="13"/>
  <c r="J586" i="13"/>
  <c r="N585" i="13"/>
  <c r="M585" i="13"/>
  <c r="L585" i="13"/>
  <c r="K585" i="13"/>
  <c r="J585" i="13"/>
  <c r="N584" i="13"/>
  <c r="M584" i="13"/>
  <c r="L584" i="13"/>
  <c r="K584" i="13"/>
  <c r="J584" i="13"/>
  <c r="N583" i="13"/>
  <c r="M583" i="13"/>
  <c r="L583" i="13"/>
  <c r="K583" i="13"/>
  <c r="J583" i="13"/>
  <c r="N582" i="13"/>
  <c r="M582" i="13"/>
  <c r="L582" i="13"/>
  <c r="K582" i="13"/>
  <c r="J582" i="13"/>
  <c r="N581" i="13"/>
  <c r="M581" i="13"/>
  <c r="L581" i="13"/>
  <c r="K581" i="13"/>
  <c r="J581" i="13"/>
  <c r="N580" i="13"/>
  <c r="M580" i="13"/>
  <c r="L580" i="13"/>
  <c r="K580" i="13"/>
  <c r="J580" i="13"/>
  <c r="N579" i="13"/>
  <c r="M579" i="13"/>
  <c r="L579" i="13"/>
  <c r="K579" i="13"/>
  <c r="J579" i="13"/>
  <c r="N578" i="13"/>
  <c r="M578" i="13"/>
  <c r="L578" i="13"/>
  <c r="K578" i="13"/>
  <c r="J578" i="13"/>
  <c r="N577" i="13"/>
  <c r="M577" i="13"/>
  <c r="L577" i="13"/>
  <c r="K577" i="13"/>
  <c r="J577" i="13"/>
  <c r="N576" i="13"/>
  <c r="M576" i="13"/>
  <c r="L576" i="13"/>
  <c r="K576" i="13"/>
  <c r="J576" i="13"/>
  <c r="N575" i="13"/>
  <c r="M575" i="13"/>
  <c r="L575" i="13"/>
  <c r="K575" i="13"/>
  <c r="J575" i="13"/>
  <c r="N574" i="13"/>
  <c r="M574" i="13"/>
  <c r="L574" i="13"/>
  <c r="K574" i="13"/>
  <c r="J574" i="13"/>
  <c r="N573" i="13"/>
  <c r="M573" i="13"/>
  <c r="L573" i="13"/>
  <c r="K573" i="13"/>
  <c r="J573" i="13"/>
  <c r="N572" i="13"/>
  <c r="M572" i="13"/>
  <c r="L572" i="13"/>
  <c r="K572" i="13"/>
  <c r="J572" i="13"/>
  <c r="N571" i="13"/>
  <c r="M571" i="13"/>
  <c r="L571" i="13"/>
  <c r="K571" i="13"/>
  <c r="J571" i="13"/>
  <c r="N570" i="13"/>
  <c r="M570" i="13"/>
  <c r="L570" i="13"/>
  <c r="K570" i="13"/>
  <c r="J570" i="13"/>
  <c r="N569" i="13"/>
  <c r="M569" i="13"/>
  <c r="L569" i="13"/>
  <c r="K569" i="13"/>
  <c r="J569" i="13"/>
  <c r="N568" i="13"/>
  <c r="M568" i="13"/>
  <c r="L568" i="13"/>
  <c r="K568" i="13"/>
  <c r="J568" i="13"/>
  <c r="N567" i="13"/>
  <c r="M567" i="13"/>
  <c r="L567" i="13"/>
  <c r="K567" i="13"/>
  <c r="J567" i="13"/>
  <c r="N566" i="13"/>
  <c r="M566" i="13"/>
  <c r="L566" i="13"/>
  <c r="K566" i="13"/>
  <c r="J566" i="13"/>
  <c r="N565" i="13"/>
  <c r="M565" i="13"/>
  <c r="L565" i="13"/>
  <c r="K565" i="13"/>
  <c r="J565" i="13"/>
  <c r="N564" i="13"/>
  <c r="M564" i="13"/>
  <c r="L564" i="13"/>
  <c r="K564" i="13"/>
  <c r="J564" i="13"/>
  <c r="N563" i="13"/>
  <c r="M563" i="13"/>
  <c r="L563" i="13"/>
  <c r="K563" i="13"/>
  <c r="J563" i="13"/>
  <c r="N562" i="13"/>
  <c r="M562" i="13"/>
  <c r="L562" i="13"/>
  <c r="K562" i="13"/>
  <c r="J562" i="13"/>
  <c r="N561" i="13"/>
  <c r="M561" i="13"/>
  <c r="L561" i="13"/>
  <c r="K561" i="13"/>
  <c r="J561" i="13"/>
  <c r="N560" i="13"/>
  <c r="M560" i="13"/>
  <c r="L560" i="13"/>
  <c r="K560" i="13"/>
  <c r="J560" i="13"/>
  <c r="N559" i="13"/>
  <c r="M559" i="13"/>
  <c r="L559" i="13"/>
  <c r="K559" i="13"/>
  <c r="J559" i="13"/>
  <c r="N558" i="13"/>
  <c r="M558" i="13"/>
  <c r="L558" i="13"/>
  <c r="K558" i="13"/>
  <c r="J558" i="13"/>
  <c r="N557" i="13"/>
  <c r="M557" i="13"/>
  <c r="L557" i="13"/>
  <c r="K557" i="13"/>
  <c r="J557" i="13"/>
  <c r="N556" i="13"/>
  <c r="M556" i="13"/>
  <c r="L556" i="13"/>
  <c r="K556" i="13"/>
  <c r="J556" i="13"/>
  <c r="N555" i="13"/>
  <c r="M555" i="13"/>
  <c r="L555" i="13"/>
  <c r="K555" i="13"/>
  <c r="J555" i="13"/>
  <c r="N554" i="13"/>
  <c r="M554" i="13"/>
  <c r="L554" i="13"/>
  <c r="K554" i="13"/>
  <c r="J554" i="13"/>
  <c r="N553" i="13"/>
  <c r="M553" i="13"/>
  <c r="L553" i="13"/>
  <c r="K553" i="13"/>
  <c r="J553" i="13"/>
  <c r="N552" i="13"/>
  <c r="M552" i="13"/>
  <c r="L552" i="13"/>
  <c r="K552" i="13"/>
  <c r="J552" i="13"/>
  <c r="N551" i="13"/>
  <c r="M551" i="13"/>
  <c r="L551" i="13"/>
  <c r="K551" i="13"/>
  <c r="J551" i="13"/>
  <c r="N550" i="13"/>
  <c r="M550" i="13"/>
  <c r="L550" i="13"/>
  <c r="K550" i="13"/>
  <c r="J550" i="13"/>
  <c r="N549" i="13"/>
  <c r="M549" i="13"/>
  <c r="L549" i="13"/>
  <c r="K549" i="13"/>
  <c r="J549" i="13"/>
  <c r="N548" i="13"/>
  <c r="M548" i="13"/>
  <c r="L548" i="13"/>
  <c r="K548" i="13"/>
  <c r="J548" i="13"/>
  <c r="N547" i="13"/>
  <c r="M547" i="13"/>
  <c r="L547" i="13"/>
  <c r="K547" i="13"/>
  <c r="J547" i="13"/>
  <c r="N546" i="13"/>
  <c r="L546" i="13"/>
  <c r="K546" i="13"/>
  <c r="J546" i="13"/>
  <c r="N544" i="13"/>
  <c r="M544" i="13"/>
  <c r="L544" i="13"/>
  <c r="K544" i="13"/>
  <c r="J544" i="13"/>
  <c r="N543" i="13"/>
  <c r="M543" i="13"/>
  <c r="L543" i="13"/>
  <c r="K543" i="13"/>
  <c r="J543" i="13"/>
  <c r="N542" i="13"/>
  <c r="M542" i="13"/>
  <c r="L542" i="13"/>
  <c r="K542" i="13"/>
  <c r="J542" i="13"/>
  <c r="N541" i="13"/>
  <c r="M541" i="13"/>
  <c r="L541" i="13"/>
  <c r="K541" i="13"/>
  <c r="J541" i="13"/>
  <c r="N540" i="13"/>
  <c r="M540" i="13"/>
  <c r="L540" i="13"/>
  <c r="K540" i="13"/>
  <c r="J540" i="13"/>
  <c r="N539" i="13"/>
  <c r="M539" i="13"/>
  <c r="L539" i="13"/>
  <c r="K539" i="13"/>
  <c r="J539" i="13"/>
  <c r="N538" i="13"/>
  <c r="M538" i="13"/>
  <c r="L538" i="13"/>
  <c r="K538" i="13"/>
  <c r="J538" i="13"/>
  <c r="N537" i="13"/>
  <c r="M537" i="13"/>
  <c r="L537" i="13"/>
  <c r="K537" i="13"/>
  <c r="J537" i="13"/>
  <c r="N536" i="13"/>
  <c r="M536" i="13"/>
  <c r="L536" i="13"/>
  <c r="K536" i="13"/>
  <c r="J536" i="13"/>
  <c r="N535" i="13"/>
  <c r="M535" i="13"/>
  <c r="L535" i="13"/>
  <c r="K535" i="13"/>
  <c r="J535" i="13"/>
  <c r="N534" i="13"/>
  <c r="M534" i="13"/>
  <c r="L534" i="13"/>
  <c r="K534" i="13"/>
  <c r="J534" i="13"/>
  <c r="N533" i="13"/>
  <c r="M533" i="13"/>
  <c r="L533" i="13"/>
  <c r="K533" i="13"/>
  <c r="J533" i="13"/>
  <c r="N532" i="13"/>
  <c r="M532" i="13"/>
  <c r="L532" i="13"/>
  <c r="K532" i="13"/>
  <c r="J532" i="13"/>
  <c r="N531" i="13"/>
  <c r="M531" i="13"/>
  <c r="L531" i="13"/>
  <c r="K531" i="13"/>
  <c r="J531" i="13"/>
  <c r="N530" i="13"/>
  <c r="M530" i="13"/>
  <c r="L530" i="13"/>
  <c r="K530" i="13"/>
  <c r="J530" i="13"/>
  <c r="N529" i="13"/>
  <c r="M529" i="13"/>
  <c r="L529" i="13"/>
  <c r="K529" i="13"/>
  <c r="J529" i="13"/>
  <c r="N528" i="13"/>
  <c r="M528" i="13"/>
  <c r="L528" i="13"/>
  <c r="K528" i="13"/>
  <c r="J528" i="13"/>
  <c r="N527" i="13"/>
  <c r="M527" i="13"/>
  <c r="L527" i="13"/>
  <c r="K527" i="13"/>
  <c r="J527" i="13"/>
  <c r="N526" i="13"/>
  <c r="M526" i="13"/>
  <c r="L526" i="13"/>
  <c r="K526" i="13"/>
  <c r="J526" i="13"/>
  <c r="N525" i="13"/>
  <c r="M525" i="13"/>
  <c r="L525" i="13"/>
  <c r="K525" i="13"/>
  <c r="J525" i="13"/>
  <c r="N524" i="13"/>
  <c r="M524" i="13"/>
  <c r="L524" i="13"/>
  <c r="K524" i="13"/>
  <c r="J524" i="13"/>
  <c r="N523" i="13"/>
  <c r="M523" i="13"/>
  <c r="L523" i="13"/>
  <c r="K523" i="13"/>
  <c r="J523" i="13"/>
  <c r="N522" i="13"/>
  <c r="M522" i="13"/>
  <c r="L522" i="13"/>
  <c r="K522" i="13"/>
  <c r="J522" i="13"/>
  <c r="N521" i="13"/>
  <c r="M521" i="13"/>
  <c r="L521" i="13"/>
  <c r="K521" i="13"/>
  <c r="J521" i="13"/>
  <c r="N520" i="13"/>
  <c r="M520" i="13"/>
  <c r="L520" i="13"/>
  <c r="K520" i="13"/>
  <c r="J520" i="13"/>
  <c r="N519" i="13"/>
  <c r="M519" i="13"/>
  <c r="L519" i="13"/>
  <c r="K519" i="13"/>
  <c r="J519" i="13"/>
  <c r="N518" i="13"/>
  <c r="M518" i="13"/>
  <c r="L518" i="13"/>
  <c r="K518" i="13"/>
  <c r="J518" i="13"/>
  <c r="N517" i="13"/>
  <c r="M517" i="13"/>
  <c r="L517" i="13"/>
  <c r="K517" i="13"/>
  <c r="J517" i="13"/>
  <c r="N516" i="13"/>
  <c r="M516" i="13"/>
  <c r="L516" i="13"/>
  <c r="K516" i="13"/>
  <c r="J516" i="13"/>
  <c r="N515" i="13"/>
  <c r="M515" i="13"/>
  <c r="L515" i="13"/>
  <c r="K515" i="13"/>
  <c r="J515" i="13"/>
  <c r="N514" i="13"/>
  <c r="M514" i="13"/>
  <c r="L514" i="13"/>
  <c r="K514" i="13"/>
  <c r="J514" i="13"/>
  <c r="N513" i="13"/>
  <c r="M513" i="13"/>
  <c r="L513" i="13"/>
  <c r="K513" i="13"/>
  <c r="J513" i="13"/>
  <c r="N512" i="13"/>
  <c r="M512" i="13"/>
  <c r="L512" i="13"/>
  <c r="K512" i="13"/>
  <c r="J512" i="13"/>
  <c r="N511" i="13"/>
  <c r="M511" i="13"/>
  <c r="L511" i="13"/>
  <c r="K511" i="13"/>
  <c r="J511" i="13"/>
  <c r="N510" i="13"/>
  <c r="M510" i="13"/>
  <c r="L510" i="13"/>
  <c r="K510" i="13"/>
  <c r="J510" i="13"/>
  <c r="N509" i="13"/>
  <c r="M509" i="13"/>
  <c r="L509" i="13"/>
  <c r="K509" i="13"/>
  <c r="J509" i="13"/>
  <c r="N508" i="13"/>
  <c r="M508" i="13"/>
  <c r="L508" i="13"/>
  <c r="K508" i="13"/>
  <c r="J508" i="13"/>
  <c r="N507" i="13"/>
  <c r="M507" i="13"/>
  <c r="L507" i="13"/>
  <c r="K507" i="13"/>
  <c r="J507" i="13"/>
  <c r="N506" i="13"/>
  <c r="M506" i="13"/>
  <c r="L506" i="13"/>
  <c r="K506" i="13"/>
  <c r="J506" i="13"/>
  <c r="N505" i="13"/>
  <c r="M505" i="13"/>
  <c r="L505" i="13"/>
  <c r="K505" i="13"/>
  <c r="J505" i="13"/>
  <c r="N504" i="13"/>
  <c r="M504" i="13"/>
  <c r="L504" i="13"/>
  <c r="K504" i="13"/>
  <c r="J504" i="13"/>
  <c r="N503" i="13"/>
  <c r="M503" i="13"/>
  <c r="L503" i="13"/>
  <c r="K503" i="13"/>
  <c r="J503" i="13"/>
  <c r="N502" i="13"/>
  <c r="M502" i="13"/>
  <c r="L502" i="13"/>
  <c r="K502" i="13"/>
  <c r="J502" i="13"/>
  <c r="N501" i="13"/>
  <c r="M501" i="13"/>
  <c r="L501" i="13"/>
  <c r="K501" i="13"/>
  <c r="J501" i="13"/>
  <c r="N500" i="13"/>
  <c r="M500" i="13"/>
  <c r="L500" i="13"/>
  <c r="K500" i="13"/>
  <c r="J500" i="13"/>
  <c r="N499" i="13"/>
  <c r="M499" i="13"/>
  <c r="L499" i="13"/>
  <c r="K499" i="13"/>
  <c r="J499" i="13"/>
  <c r="N498" i="13"/>
  <c r="M498" i="13"/>
  <c r="L498" i="13"/>
  <c r="K498" i="13"/>
  <c r="J498" i="13"/>
  <c r="N497" i="13"/>
  <c r="M497" i="13"/>
  <c r="L497" i="13"/>
  <c r="K497" i="13"/>
  <c r="J497" i="13"/>
  <c r="N496" i="13"/>
  <c r="M496" i="13"/>
  <c r="L496" i="13"/>
  <c r="K496" i="13"/>
  <c r="J496" i="13"/>
  <c r="N495" i="13"/>
  <c r="M495" i="13"/>
  <c r="L495" i="13"/>
  <c r="K495" i="13"/>
  <c r="J495" i="13"/>
  <c r="N494" i="13"/>
  <c r="M494" i="13"/>
  <c r="L494" i="13"/>
  <c r="K494" i="13"/>
  <c r="J494" i="13"/>
  <c r="N493" i="13"/>
  <c r="M493" i="13"/>
  <c r="L493" i="13"/>
  <c r="K493" i="13"/>
  <c r="J493" i="13"/>
  <c r="N492" i="13"/>
  <c r="M492" i="13"/>
  <c r="L492" i="13"/>
  <c r="K492" i="13"/>
  <c r="J492" i="13"/>
  <c r="N491" i="13"/>
  <c r="M491" i="13"/>
  <c r="L491" i="13"/>
  <c r="K491" i="13"/>
  <c r="J491" i="13"/>
  <c r="N490" i="13"/>
  <c r="M490" i="13"/>
  <c r="L490" i="13"/>
  <c r="K490" i="13"/>
  <c r="J490" i="13"/>
  <c r="N489" i="13"/>
  <c r="M489" i="13"/>
  <c r="L489" i="13"/>
  <c r="K489" i="13"/>
  <c r="J489" i="13"/>
  <c r="N488" i="13"/>
  <c r="M488" i="13"/>
  <c r="L488" i="13"/>
  <c r="K488" i="13"/>
  <c r="J488" i="13"/>
  <c r="N487" i="13"/>
  <c r="M487" i="13"/>
  <c r="L487" i="13"/>
  <c r="K487" i="13"/>
  <c r="J487" i="13"/>
  <c r="N486" i="13"/>
  <c r="M486" i="13"/>
  <c r="L486" i="13"/>
  <c r="K486" i="13"/>
  <c r="J486" i="13"/>
  <c r="N485" i="13"/>
  <c r="M485" i="13"/>
  <c r="L485" i="13"/>
  <c r="K485" i="13"/>
  <c r="J485" i="13"/>
  <c r="N484" i="13"/>
  <c r="M484" i="13"/>
  <c r="L484" i="13"/>
  <c r="K484" i="13"/>
  <c r="J484" i="13"/>
  <c r="N483" i="13"/>
  <c r="M483" i="13"/>
  <c r="L483" i="13"/>
  <c r="K483" i="13"/>
  <c r="J483" i="13"/>
  <c r="N482" i="13"/>
  <c r="M482" i="13"/>
  <c r="L482" i="13"/>
  <c r="K482" i="13"/>
  <c r="J482" i="13"/>
  <c r="N481" i="13"/>
  <c r="M481" i="13"/>
  <c r="L481" i="13"/>
  <c r="K481" i="13"/>
  <c r="J481" i="13"/>
  <c r="N480" i="13"/>
  <c r="M480" i="13"/>
  <c r="L480" i="13"/>
  <c r="K480" i="13"/>
  <c r="J480" i="13"/>
  <c r="N479" i="13"/>
  <c r="M479" i="13"/>
  <c r="L479" i="13"/>
  <c r="K479" i="13"/>
  <c r="J479" i="13"/>
  <c r="N478" i="13"/>
  <c r="M478" i="13"/>
  <c r="L478" i="13"/>
  <c r="K478" i="13"/>
  <c r="J478" i="13"/>
  <c r="N477" i="13"/>
  <c r="M477" i="13"/>
  <c r="L477" i="13"/>
  <c r="K477" i="13"/>
  <c r="J477" i="13"/>
  <c r="N476" i="13"/>
  <c r="M476" i="13"/>
  <c r="L476" i="13"/>
  <c r="K476" i="13"/>
  <c r="J476" i="13"/>
  <c r="N475" i="13"/>
  <c r="M475" i="13"/>
  <c r="L475" i="13"/>
  <c r="K475" i="13"/>
  <c r="J475" i="13"/>
  <c r="N474" i="13"/>
  <c r="M474" i="13"/>
  <c r="L474" i="13"/>
  <c r="K474" i="13"/>
  <c r="J474" i="13"/>
  <c r="N473" i="13"/>
  <c r="M473" i="13"/>
  <c r="L473" i="13"/>
  <c r="K473" i="13"/>
  <c r="J473" i="13"/>
  <c r="N472" i="13"/>
  <c r="M472" i="13"/>
  <c r="L472" i="13"/>
  <c r="K472" i="13"/>
  <c r="J472" i="13"/>
  <c r="N471" i="13"/>
  <c r="M471" i="13"/>
  <c r="L471" i="13"/>
  <c r="K471" i="13"/>
  <c r="J471" i="13"/>
  <c r="N470" i="13"/>
  <c r="M470" i="13"/>
  <c r="L470" i="13"/>
  <c r="K470" i="13"/>
  <c r="J470" i="13"/>
  <c r="N469" i="13"/>
  <c r="M469" i="13"/>
  <c r="L469" i="13"/>
  <c r="K469" i="13"/>
  <c r="J469" i="13"/>
  <c r="N468" i="13"/>
  <c r="M468" i="13"/>
  <c r="L468" i="13"/>
  <c r="K468" i="13"/>
  <c r="J468" i="13"/>
  <c r="N467" i="13"/>
  <c r="M467" i="13"/>
  <c r="L467" i="13"/>
  <c r="K467" i="13"/>
  <c r="J467" i="13"/>
  <c r="N466" i="13"/>
  <c r="M466" i="13"/>
  <c r="L466" i="13"/>
  <c r="K466" i="13"/>
  <c r="J466" i="13"/>
  <c r="N465" i="13"/>
  <c r="M465" i="13"/>
  <c r="L465" i="13"/>
  <c r="K465" i="13"/>
  <c r="J465" i="13"/>
  <c r="N464" i="13"/>
  <c r="M464" i="13"/>
  <c r="L464" i="13"/>
  <c r="K464" i="13"/>
  <c r="J464" i="13"/>
  <c r="N463" i="13"/>
  <c r="M463" i="13"/>
  <c r="L463" i="13"/>
  <c r="K463" i="13"/>
  <c r="J463" i="13"/>
  <c r="N462" i="13"/>
  <c r="M462" i="13"/>
  <c r="L462" i="13"/>
  <c r="K462" i="13"/>
  <c r="J462" i="13"/>
  <c r="N461" i="13"/>
  <c r="M461" i="13"/>
  <c r="L461" i="13"/>
  <c r="K461" i="13"/>
  <c r="J461" i="13"/>
  <c r="N460" i="13"/>
  <c r="M460" i="13"/>
  <c r="L460" i="13"/>
  <c r="K460" i="13"/>
  <c r="J460" i="13"/>
  <c r="N459" i="13"/>
  <c r="M459" i="13"/>
  <c r="L459" i="13"/>
  <c r="K459" i="13"/>
  <c r="J459" i="13"/>
  <c r="N458" i="13"/>
  <c r="M458" i="13"/>
  <c r="L458" i="13"/>
  <c r="K458" i="13"/>
  <c r="J458" i="13"/>
  <c r="N457" i="13"/>
  <c r="M457" i="13"/>
  <c r="L457" i="13"/>
  <c r="K457" i="13"/>
  <c r="J457" i="13"/>
  <c r="N456" i="13"/>
  <c r="M456" i="13"/>
  <c r="L456" i="13"/>
  <c r="K456" i="13"/>
  <c r="J456" i="13"/>
  <c r="N455" i="13"/>
  <c r="M455" i="13"/>
  <c r="L455" i="13"/>
  <c r="K455" i="13"/>
  <c r="J455" i="13"/>
  <c r="N454" i="13"/>
  <c r="M454" i="13"/>
  <c r="L454" i="13"/>
  <c r="K454" i="13"/>
  <c r="J454" i="13"/>
  <c r="N453" i="13"/>
  <c r="M453" i="13"/>
  <c r="L453" i="13"/>
  <c r="K453" i="13"/>
  <c r="J453" i="13"/>
  <c r="N452" i="13"/>
  <c r="M452" i="13"/>
  <c r="L452" i="13"/>
  <c r="K452" i="13"/>
  <c r="J452" i="13"/>
  <c r="N451" i="13"/>
  <c r="M451" i="13"/>
  <c r="L451" i="13"/>
  <c r="K451" i="13"/>
  <c r="J451" i="13"/>
  <c r="N450" i="13"/>
  <c r="M450" i="13"/>
  <c r="L450" i="13"/>
  <c r="K450" i="13"/>
  <c r="J450" i="13"/>
  <c r="N449" i="13"/>
  <c r="M449" i="13"/>
  <c r="L449" i="13"/>
  <c r="K449" i="13"/>
  <c r="J449" i="13"/>
  <c r="N448" i="13"/>
  <c r="M448" i="13"/>
  <c r="L448" i="13"/>
  <c r="K448" i="13"/>
  <c r="J448" i="13"/>
  <c r="N447" i="13"/>
  <c r="M447" i="13"/>
  <c r="L447" i="13"/>
  <c r="K447" i="13"/>
  <c r="J447" i="13"/>
  <c r="N446" i="13"/>
  <c r="M446" i="13"/>
  <c r="L446" i="13"/>
  <c r="K446" i="13"/>
  <c r="J446" i="13"/>
  <c r="N445" i="13"/>
  <c r="M445" i="13"/>
  <c r="L445" i="13"/>
  <c r="K445" i="13"/>
  <c r="J445" i="13"/>
  <c r="N444" i="13"/>
  <c r="M444" i="13"/>
  <c r="L444" i="13"/>
  <c r="K444" i="13"/>
  <c r="J444" i="13"/>
  <c r="N443" i="13"/>
  <c r="M443" i="13"/>
  <c r="L443" i="13"/>
  <c r="K443" i="13"/>
  <c r="J443" i="13"/>
  <c r="N442" i="13"/>
  <c r="M442" i="13"/>
  <c r="L442" i="13"/>
  <c r="K442" i="13"/>
  <c r="J442" i="13"/>
  <c r="N441" i="13"/>
  <c r="M441" i="13"/>
  <c r="L441" i="13"/>
  <c r="K441" i="13"/>
  <c r="J441" i="13"/>
  <c r="N440" i="13"/>
  <c r="M440" i="13"/>
  <c r="L440" i="13"/>
  <c r="K440" i="13"/>
  <c r="J440" i="13"/>
  <c r="N439" i="13"/>
  <c r="M439" i="13"/>
  <c r="L439" i="13"/>
  <c r="K439" i="13"/>
  <c r="J439" i="13"/>
  <c r="N438" i="13"/>
  <c r="M438" i="13"/>
  <c r="L438" i="13"/>
  <c r="K438" i="13"/>
  <c r="J438" i="13"/>
  <c r="N437" i="13"/>
  <c r="M437" i="13"/>
  <c r="L437" i="13"/>
  <c r="K437" i="13"/>
  <c r="J437" i="13"/>
  <c r="N436" i="13"/>
  <c r="M436" i="13"/>
  <c r="L436" i="13"/>
  <c r="K436" i="13"/>
  <c r="J436" i="13"/>
  <c r="N435" i="13"/>
  <c r="M435" i="13"/>
  <c r="L435" i="13"/>
  <c r="K435" i="13"/>
  <c r="J435" i="13"/>
  <c r="N434" i="13"/>
  <c r="M434" i="13"/>
  <c r="L434" i="13"/>
  <c r="K434" i="13"/>
  <c r="J434" i="13"/>
  <c r="N433" i="13"/>
  <c r="M433" i="13"/>
  <c r="L433" i="13"/>
  <c r="K433" i="13"/>
  <c r="J433" i="13"/>
  <c r="N432" i="13"/>
  <c r="M432" i="13"/>
  <c r="L432" i="13"/>
  <c r="K432" i="13"/>
  <c r="J432" i="13"/>
  <c r="N431" i="13"/>
  <c r="M431" i="13"/>
  <c r="L431" i="13"/>
  <c r="K431" i="13"/>
  <c r="J431" i="13"/>
  <c r="N430" i="13"/>
  <c r="M430" i="13"/>
  <c r="L430" i="13"/>
  <c r="K430" i="13"/>
  <c r="J430" i="13"/>
  <c r="N429" i="13"/>
  <c r="M429" i="13"/>
  <c r="L429" i="13"/>
  <c r="K429" i="13"/>
  <c r="J429" i="13"/>
  <c r="N428" i="13"/>
  <c r="M428" i="13"/>
  <c r="L428" i="13"/>
  <c r="K428" i="13"/>
  <c r="J428" i="13"/>
  <c r="N427" i="13"/>
  <c r="M427" i="13"/>
  <c r="L427" i="13"/>
  <c r="K427" i="13"/>
  <c r="J427" i="13"/>
  <c r="N426" i="13"/>
  <c r="M426" i="13"/>
  <c r="L426" i="13"/>
  <c r="K426" i="13"/>
  <c r="J426" i="13"/>
  <c r="N425" i="13"/>
  <c r="L425" i="13"/>
  <c r="K425" i="13"/>
  <c r="J425" i="13"/>
  <c r="N423" i="13"/>
  <c r="M423" i="13"/>
  <c r="L423" i="13"/>
  <c r="K423" i="13"/>
  <c r="J423" i="13"/>
  <c r="N422" i="13"/>
  <c r="M422" i="13"/>
  <c r="L422" i="13"/>
  <c r="K422" i="13"/>
  <c r="J422" i="13"/>
  <c r="N421" i="13"/>
  <c r="M421" i="13"/>
  <c r="L421" i="13"/>
  <c r="K421" i="13"/>
  <c r="J421" i="13"/>
  <c r="N420" i="13"/>
  <c r="M420" i="13"/>
  <c r="L420" i="13"/>
  <c r="K420" i="13"/>
  <c r="J420" i="13"/>
  <c r="N419" i="13"/>
  <c r="M419" i="13"/>
  <c r="L419" i="13"/>
  <c r="K419" i="13"/>
  <c r="J419" i="13"/>
  <c r="N418" i="13"/>
  <c r="M418" i="13"/>
  <c r="L418" i="13"/>
  <c r="K418" i="13"/>
  <c r="J418" i="13"/>
  <c r="N417" i="13"/>
  <c r="M417" i="13"/>
  <c r="L417" i="13"/>
  <c r="K417" i="13"/>
  <c r="J417" i="13"/>
  <c r="N416" i="13"/>
  <c r="M416" i="13"/>
  <c r="L416" i="13"/>
  <c r="K416" i="13"/>
  <c r="J416" i="13"/>
  <c r="N415" i="13"/>
  <c r="M415" i="13"/>
  <c r="L415" i="13"/>
  <c r="K415" i="13"/>
  <c r="J415" i="13"/>
  <c r="N414" i="13"/>
  <c r="M414" i="13"/>
  <c r="L414" i="13"/>
  <c r="K414" i="13"/>
  <c r="J414" i="13"/>
  <c r="N413" i="13"/>
  <c r="M413" i="13"/>
  <c r="L413" i="13"/>
  <c r="K413" i="13"/>
  <c r="J413" i="13"/>
  <c r="N412" i="13"/>
  <c r="M412" i="13"/>
  <c r="L412" i="13"/>
  <c r="K412" i="13"/>
  <c r="J412" i="13"/>
  <c r="N411" i="13"/>
  <c r="M411" i="13"/>
  <c r="L411" i="13"/>
  <c r="K411" i="13"/>
  <c r="J411" i="13"/>
  <c r="N410" i="13"/>
  <c r="M410" i="13"/>
  <c r="L410" i="13"/>
  <c r="K410" i="13"/>
  <c r="J410" i="13"/>
  <c r="N409" i="13"/>
  <c r="M409" i="13"/>
  <c r="L409" i="13"/>
  <c r="K409" i="13"/>
  <c r="J409" i="13"/>
  <c r="N408" i="13"/>
  <c r="M408" i="13"/>
  <c r="L408" i="13"/>
  <c r="K408" i="13"/>
  <c r="J408" i="13"/>
  <c r="N407" i="13"/>
  <c r="M407" i="13"/>
  <c r="L407" i="13"/>
  <c r="K407" i="13"/>
  <c r="J407" i="13"/>
  <c r="N406" i="13"/>
  <c r="M406" i="13"/>
  <c r="L406" i="13"/>
  <c r="K406" i="13"/>
  <c r="J406" i="13"/>
  <c r="N405" i="13"/>
  <c r="M405" i="13"/>
  <c r="L405" i="13"/>
  <c r="K405" i="13"/>
  <c r="J405" i="13"/>
  <c r="N404" i="13"/>
  <c r="M404" i="13"/>
  <c r="L404" i="13"/>
  <c r="K404" i="13"/>
  <c r="J404" i="13"/>
  <c r="N403" i="13"/>
  <c r="M403" i="13"/>
  <c r="L403" i="13"/>
  <c r="K403" i="13"/>
  <c r="J403" i="13"/>
  <c r="N402" i="13"/>
  <c r="M402" i="13"/>
  <c r="L402" i="13"/>
  <c r="K402" i="13"/>
  <c r="J402" i="13"/>
  <c r="N401" i="13"/>
  <c r="M401" i="13"/>
  <c r="L401" i="13"/>
  <c r="K401" i="13"/>
  <c r="J401" i="13"/>
  <c r="N400" i="13"/>
  <c r="M400" i="13"/>
  <c r="L400" i="13"/>
  <c r="K400" i="13"/>
  <c r="J400" i="13"/>
  <c r="N399" i="13"/>
  <c r="M399" i="13"/>
  <c r="L399" i="13"/>
  <c r="K399" i="13"/>
  <c r="J399" i="13"/>
  <c r="N398" i="13"/>
  <c r="M398" i="13"/>
  <c r="L398" i="13"/>
  <c r="K398" i="13"/>
  <c r="J398" i="13"/>
  <c r="N397" i="13"/>
  <c r="M397" i="13"/>
  <c r="L397" i="13"/>
  <c r="K397" i="13"/>
  <c r="J397" i="13"/>
  <c r="N396" i="13"/>
  <c r="M396" i="13"/>
  <c r="L396" i="13"/>
  <c r="K396" i="13"/>
  <c r="J396" i="13"/>
  <c r="N395" i="13"/>
  <c r="M395" i="13"/>
  <c r="L395" i="13"/>
  <c r="K395" i="13"/>
  <c r="J395" i="13"/>
  <c r="N394" i="13"/>
  <c r="M394" i="13"/>
  <c r="L394" i="13"/>
  <c r="K394" i="13"/>
  <c r="J394" i="13"/>
  <c r="N393" i="13"/>
  <c r="M393" i="13"/>
  <c r="L393" i="13"/>
  <c r="K393" i="13"/>
  <c r="J393" i="13"/>
  <c r="N392" i="13"/>
  <c r="M392" i="13"/>
  <c r="L392" i="13"/>
  <c r="K392" i="13"/>
  <c r="J392" i="13"/>
  <c r="N391" i="13"/>
  <c r="M391" i="13"/>
  <c r="L391" i="13"/>
  <c r="K391" i="13"/>
  <c r="J391" i="13"/>
  <c r="N390" i="13"/>
  <c r="M390" i="13"/>
  <c r="L390" i="13"/>
  <c r="K390" i="13"/>
  <c r="J390" i="13"/>
  <c r="N389" i="13"/>
  <c r="M389" i="13"/>
  <c r="L389" i="13"/>
  <c r="K389" i="13"/>
  <c r="J389" i="13"/>
  <c r="N388" i="13"/>
  <c r="M388" i="13"/>
  <c r="L388" i="13"/>
  <c r="K388" i="13"/>
  <c r="J388" i="13"/>
  <c r="N387" i="13"/>
  <c r="M387" i="13"/>
  <c r="L387" i="13"/>
  <c r="K387" i="13"/>
  <c r="J387" i="13"/>
  <c r="N386" i="13"/>
  <c r="M386" i="13"/>
  <c r="L386" i="13"/>
  <c r="K386" i="13"/>
  <c r="J386" i="13"/>
  <c r="N385" i="13"/>
  <c r="M385" i="13"/>
  <c r="L385" i="13"/>
  <c r="K385" i="13"/>
  <c r="J385" i="13"/>
  <c r="N384" i="13"/>
  <c r="M384" i="13"/>
  <c r="L384" i="13"/>
  <c r="K384" i="13"/>
  <c r="J384" i="13"/>
  <c r="N383" i="13"/>
  <c r="M383" i="13"/>
  <c r="L383" i="13"/>
  <c r="K383" i="13"/>
  <c r="J383" i="13"/>
  <c r="N382" i="13"/>
  <c r="M382" i="13"/>
  <c r="L382" i="13"/>
  <c r="K382" i="13"/>
  <c r="J382" i="13"/>
  <c r="N381" i="13"/>
  <c r="M381" i="13"/>
  <c r="L381" i="13"/>
  <c r="K381" i="13"/>
  <c r="J381" i="13"/>
  <c r="N380" i="13"/>
  <c r="M380" i="13"/>
  <c r="L380" i="13"/>
  <c r="K380" i="13"/>
  <c r="J380" i="13"/>
  <c r="N379" i="13"/>
  <c r="M379" i="13"/>
  <c r="L379" i="13"/>
  <c r="K379" i="13"/>
  <c r="J379" i="13"/>
  <c r="N378" i="13"/>
  <c r="M378" i="13"/>
  <c r="L378" i="13"/>
  <c r="K378" i="13"/>
  <c r="J378" i="13"/>
  <c r="N377" i="13"/>
  <c r="M377" i="13"/>
  <c r="L377" i="13"/>
  <c r="K377" i="13"/>
  <c r="J377" i="13"/>
  <c r="N376" i="13"/>
  <c r="M376" i="13"/>
  <c r="L376" i="13"/>
  <c r="K376" i="13"/>
  <c r="J376" i="13"/>
  <c r="N375" i="13"/>
  <c r="M375" i="13"/>
  <c r="L375" i="13"/>
  <c r="K375" i="13"/>
  <c r="J375" i="13"/>
  <c r="N374" i="13"/>
  <c r="M374" i="13"/>
  <c r="L374" i="13"/>
  <c r="K374" i="13"/>
  <c r="J374" i="13"/>
  <c r="N373" i="13"/>
  <c r="M373" i="13"/>
  <c r="L373" i="13"/>
  <c r="K373" i="13"/>
  <c r="J373" i="13"/>
  <c r="N372" i="13"/>
  <c r="M372" i="13"/>
  <c r="L372" i="13"/>
  <c r="K372" i="13"/>
  <c r="J372" i="13"/>
  <c r="N371" i="13"/>
  <c r="M371" i="13"/>
  <c r="L371" i="13"/>
  <c r="K371" i="13"/>
  <c r="J371" i="13"/>
  <c r="N370" i="13"/>
  <c r="M370" i="13"/>
  <c r="L370" i="13"/>
  <c r="K370" i="13"/>
  <c r="J370" i="13"/>
  <c r="N369" i="13"/>
  <c r="M369" i="13"/>
  <c r="L369" i="13"/>
  <c r="K369" i="13"/>
  <c r="J369" i="13"/>
  <c r="N368" i="13"/>
  <c r="M368" i="13"/>
  <c r="L368" i="13"/>
  <c r="K368" i="13"/>
  <c r="J368" i="13"/>
  <c r="N367" i="13"/>
  <c r="M367" i="13"/>
  <c r="L367" i="13"/>
  <c r="K367" i="13"/>
  <c r="J367" i="13"/>
  <c r="N366" i="13"/>
  <c r="M366" i="13"/>
  <c r="L366" i="13"/>
  <c r="K366" i="13"/>
  <c r="J366" i="13"/>
  <c r="N365" i="13"/>
  <c r="M365" i="13"/>
  <c r="L365" i="13"/>
  <c r="K365" i="13"/>
  <c r="J365" i="13"/>
  <c r="N364" i="13"/>
  <c r="M364" i="13"/>
  <c r="L364" i="13"/>
  <c r="K364" i="13"/>
  <c r="J364" i="13"/>
  <c r="N363" i="13"/>
  <c r="M363" i="13"/>
  <c r="L363" i="13"/>
  <c r="K363" i="13"/>
  <c r="J363" i="13"/>
  <c r="N362" i="13"/>
  <c r="M362" i="13"/>
  <c r="L362" i="13"/>
  <c r="K362" i="13"/>
  <c r="J362" i="13"/>
  <c r="N361" i="13"/>
  <c r="M361" i="13"/>
  <c r="L361" i="13"/>
  <c r="K361" i="13"/>
  <c r="J361" i="13"/>
  <c r="N360" i="13"/>
  <c r="M360" i="13"/>
  <c r="L360" i="13"/>
  <c r="K360" i="13"/>
  <c r="J360" i="13"/>
  <c r="N359" i="13"/>
  <c r="M359" i="13"/>
  <c r="L359" i="13"/>
  <c r="K359" i="13"/>
  <c r="J359" i="13"/>
  <c r="N358" i="13"/>
  <c r="M358" i="13"/>
  <c r="L358" i="13"/>
  <c r="K358" i="13"/>
  <c r="J358" i="13"/>
  <c r="N357" i="13"/>
  <c r="M357" i="13"/>
  <c r="L357" i="13"/>
  <c r="K357" i="13"/>
  <c r="J357" i="13"/>
  <c r="N356" i="13"/>
  <c r="M356" i="13"/>
  <c r="L356" i="13"/>
  <c r="K356" i="13"/>
  <c r="J356" i="13"/>
  <c r="N355" i="13"/>
  <c r="M355" i="13"/>
  <c r="L355" i="13"/>
  <c r="K355" i="13"/>
  <c r="J355" i="13"/>
  <c r="N354" i="13"/>
  <c r="M354" i="13"/>
  <c r="L354" i="13"/>
  <c r="K354" i="13"/>
  <c r="J354" i="13"/>
  <c r="N353" i="13"/>
  <c r="M353" i="13"/>
  <c r="L353" i="13"/>
  <c r="K353" i="13"/>
  <c r="J353" i="13"/>
  <c r="N352" i="13"/>
  <c r="M352" i="13"/>
  <c r="L352" i="13"/>
  <c r="K352" i="13"/>
  <c r="J352" i="13"/>
  <c r="N351" i="13"/>
  <c r="M351" i="13"/>
  <c r="L351" i="13"/>
  <c r="K351" i="13"/>
  <c r="J351" i="13"/>
  <c r="N350" i="13"/>
  <c r="M350" i="13"/>
  <c r="L350" i="13"/>
  <c r="K350" i="13"/>
  <c r="J350" i="13"/>
  <c r="N349" i="13"/>
  <c r="M349" i="13"/>
  <c r="L349" i="13"/>
  <c r="K349" i="13"/>
  <c r="J349" i="13"/>
  <c r="N348" i="13"/>
  <c r="M348" i="13"/>
  <c r="L348" i="13"/>
  <c r="K348" i="13"/>
  <c r="J348" i="13"/>
  <c r="N347" i="13"/>
  <c r="M347" i="13"/>
  <c r="L347" i="13"/>
  <c r="K347" i="13"/>
  <c r="J347" i="13"/>
  <c r="N346" i="13"/>
  <c r="M346" i="13"/>
  <c r="L346" i="13"/>
  <c r="K346" i="13"/>
  <c r="J346" i="13"/>
  <c r="N345" i="13"/>
  <c r="M345" i="13"/>
  <c r="L345" i="13"/>
  <c r="K345" i="13"/>
  <c r="J345" i="13"/>
  <c r="N344" i="13"/>
  <c r="M344" i="13"/>
  <c r="L344" i="13"/>
  <c r="K344" i="13"/>
  <c r="J344" i="13"/>
  <c r="N343" i="13"/>
  <c r="M343" i="13"/>
  <c r="L343" i="13"/>
  <c r="K343" i="13"/>
  <c r="J343" i="13"/>
  <c r="N342" i="13"/>
  <c r="M342" i="13"/>
  <c r="L342" i="13"/>
  <c r="K342" i="13"/>
  <c r="J342" i="13"/>
  <c r="N341" i="13"/>
  <c r="M341" i="13"/>
  <c r="L341" i="13"/>
  <c r="K341" i="13"/>
  <c r="J341" i="13"/>
  <c r="N340" i="13"/>
  <c r="M340" i="13"/>
  <c r="L340" i="13"/>
  <c r="K340" i="13"/>
  <c r="J340" i="13"/>
  <c r="N339" i="13"/>
  <c r="M339" i="13"/>
  <c r="L339" i="13"/>
  <c r="K339" i="13"/>
  <c r="J339" i="13"/>
  <c r="N338" i="13"/>
  <c r="M338" i="13"/>
  <c r="L338" i="13"/>
  <c r="K338" i="13"/>
  <c r="J338" i="13"/>
  <c r="N337" i="13"/>
  <c r="M337" i="13"/>
  <c r="L337" i="13"/>
  <c r="K337" i="13"/>
  <c r="J337" i="13"/>
  <c r="N336" i="13"/>
  <c r="M336" i="13"/>
  <c r="L336" i="13"/>
  <c r="K336" i="13"/>
  <c r="J336" i="13"/>
  <c r="N335" i="13"/>
  <c r="M335" i="13"/>
  <c r="L335" i="13"/>
  <c r="K335" i="13"/>
  <c r="J335" i="13"/>
  <c r="N334" i="13"/>
  <c r="M334" i="13"/>
  <c r="L334" i="13"/>
  <c r="K334" i="13"/>
  <c r="J334" i="13"/>
  <c r="N333" i="13"/>
  <c r="M333" i="13"/>
  <c r="L333" i="13"/>
  <c r="K333" i="13"/>
  <c r="J333" i="13"/>
  <c r="N332" i="13"/>
  <c r="M332" i="13"/>
  <c r="L332" i="13"/>
  <c r="K332" i="13"/>
  <c r="J332" i="13"/>
  <c r="N331" i="13"/>
  <c r="M331" i="13"/>
  <c r="L331" i="13"/>
  <c r="K331" i="13"/>
  <c r="J331" i="13"/>
  <c r="N330" i="13"/>
  <c r="M330" i="13"/>
  <c r="L330" i="13"/>
  <c r="K330" i="13"/>
  <c r="J330" i="13"/>
  <c r="N329" i="13"/>
  <c r="M329" i="13"/>
  <c r="L329" i="13"/>
  <c r="K329" i="13"/>
  <c r="J329" i="13"/>
  <c r="N328" i="13"/>
  <c r="M328" i="13"/>
  <c r="L328" i="13"/>
  <c r="K328" i="13"/>
  <c r="J328" i="13"/>
  <c r="N327" i="13"/>
  <c r="M327" i="13"/>
  <c r="L327" i="13"/>
  <c r="K327" i="13"/>
  <c r="J327" i="13"/>
  <c r="N326" i="13"/>
  <c r="M326" i="13"/>
  <c r="L326" i="13"/>
  <c r="K326" i="13"/>
  <c r="J326" i="13"/>
  <c r="N325" i="13"/>
  <c r="L325" i="13"/>
  <c r="K325" i="13"/>
  <c r="J325" i="13"/>
  <c r="N323" i="13"/>
  <c r="M323" i="13"/>
  <c r="L323" i="13"/>
  <c r="K323" i="13"/>
  <c r="J323" i="13"/>
  <c r="N322" i="13"/>
  <c r="M322" i="13"/>
  <c r="L322" i="13"/>
  <c r="K322" i="13"/>
  <c r="J322" i="13"/>
  <c r="N321" i="13"/>
  <c r="M321" i="13"/>
  <c r="L321" i="13"/>
  <c r="K321" i="13"/>
  <c r="J321" i="13"/>
  <c r="N320" i="13"/>
  <c r="M320" i="13"/>
  <c r="L320" i="13"/>
  <c r="K320" i="13"/>
  <c r="J320" i="13"/>
  <c r="N319" i="13"/>
  <c r="M319" i="13"/>
  <c r="L319" i="13"/>
  <c r="K319" i="13"/>
  <c r="J319" i="13"/>
  <c r="N318" i="13"/>
  <c r="M318" i="13"/>
  <c r="L318" i="13"/>
  <c r="K318" i="13"/>
  <c r="J318" i="13"/>
  <c r="N317" i="13"/>
  <c r="M317" i="13"/>
  <c r="L317" i="13"/>
  <c r="K317" i="13"/>
  <c r="J317" i="13"/>
  <c r="N316" i="13"/>
  <c r="M316" i="13"/>
  <c r="L316" i="13"/>
  <c r="K316" i="13"/>
  <c r="J316" i="13"/>
  <c r="N315" i="13"/>
  <c r="M315" i="13"/>
  <c r="L315" i="13"/>
  <c r="K315" i="13"/>
  <c r="J315" i="13"/>
  <c r="N314" i="13"/>
  <c r="M314" i="13"/>
  <c r="L314" i="13"/>
  <c r="K314" i="13"/>
  <c r="J314" i="13"/>
  <c r="N313" i="13"/>
  <c r="M313" i="13"/>
  <c r="L313" i="13"/>
  <c r="K313" i="13"/>
  <c r="J313" i="13"/>
  <c r="N312" i="13"/>
  <c r="M312" i="13"/>
  <c r="L312" i="13"/>
  <c r="K312" i="13"/>
  <c r="J312" i="13"/>
  <c r="N311" i="13"/>
  <c r="M311" i="13"/>
  <c r="L311" i="13"/>
  <c r="K311" i="13"/>
  <c r="J311" i="13"/>
  <c r="N310" i="13"/>
  <c r="M310" i="13"/>
  <c r="L310" i="13"/>
  <c r="K310" i="13"/>
  <c r="J310" i="13"/>
  <c r="N309" i="13"/>
  <c r="M309" i="13"/>
  <c r="L309" i="13"/>
  <c r="K309" i="13"/>
  <c r="J309" i="13"/>
  <c r="N308" i="13"/>
  <c r="M308" i="13"/>
  <c r="L308" i="13"/>
  <c r="K308" i="13"/>
  <c r="J308" i="13"/>
  <c r="N307" i="13"/>
  <c r="M307" i="13"/>
  <c r="L307" i="13"/>
  <c r="K307" i="13"/>
  <c r="J307" i="13"/>
  <c r="N306" i="13"/>
  <c r="M306" i="13"/>
  <c r="L306" i="13"/>
  <c r="K306" i="13"/>
  <c r="J306" i="13"/>
  <c r="N305" i="13"/>
  <c r="M305" i="13"/>
  <c r="L305" i="13"/>
  <c r="K305" i="13"/>
  <c r="J305" i="13"/>
  <c r="N304" i="13"/>
  <c r="M304" i="13"/>
  <c r="L304" i="13"/>
  <c r="K304" i="13"/>
  <c r="J304" i="13"/>
  <c r="N303" i="13"/>
  <c r="M303" i="13"/>
  <c r="L303" i="13"/>
  <c r="K303" i="13"/>
  <c r="J303" i="13"/>
  <c r="N302" i="13"/>
  <c r="M302" i="13"/>
  <c r="L302" i="13"/>
  <c r="K302" i="13"/>
  <c r="J302" i="13"/>
  <c r="N301" i="13"/>
  <c r="M301" i="13"/>
  <c r="L301" i="13"/>
  <c r="K301" i="13"/>
  <c r="J301" i="13"/>
  <c r="N300" i="13"/>
  <c r="M300" i="13"/>
  <c r="L300" i="13"/>
  <c r="K300" i="13"/>
  <c r="J300" i="13"/>
  <c r="N299" i="13"/>
  <c r="M299" i="13"/>
  <c r="L299" i="13"/>
  <c r="K299" i="13"/>
  <c r="J299" i="13"/>
  <c r="N298" i="13"/>
  <c r="M298" i="13"/>
  <c r="L298" i="13"/>
  <c r="K298" i="13"/>
  <c r="J298" i="13"/>
  <c r="N297" i="13"/>
  <c r="M297" i="13"/>
  <c r="L297" i="13"/>
  <c r="K297" i="13"/>
  <c r="J297" i="13"/>
  <c r="N296" i="13"/>
  <c r="M296" i="13"/>
  <c r="L296" i="13"/>
  <c r="K296" i="13"/>
  <c r="J296" i="13"/>
  <c r="N295" i="13"/>
  <c r="M295" i="13"/>
  <c r="L295" i="13"/>
  <c r="K295" i="13"/>
  <c r="J295" i="13"/>
  <c r="N294" i="13"/>
  <c r="M294" i="13"/>
  <c r="L294" i="13"/>
  <c r="K294" i="13"/>
  <c r="J294" i="13"/>
  <c r="N293" i="13"/>
  <c r="M293" i="13"/>
  <c r="L293" i="13"/>
  <c r="K293" i="13"/>
  <c r="J293" i="13"/>
  <c r="N292" i="13"/>
  <c r="M292" i="13"/>
  <c r="L292" i="13"/>
  <c r="K292" i="13"/>
  <c r="J292" i="13"/>
  <c r="N291" i="13"/>
  <c r="M291" i="13"/>
  <c r="L291" i="13"/>
  <c r="K291" i="13"/>
  <c r="J291" i="13"/>
  <c r="N290" i="13"/>
  <c r="M290" i="13"/>
  <c r="L290" i="13"/>
  <c r="K290" i="13"/>
  <c r="J290" i="13"/>
  <c r="N289" i="13"/>
  <c r="M289" i="13"/>
  <c r="L289" i="13"/>
  <c r="K289" i="13"/>
  <c r="J289" i="13"/>
  <c r="N288" i="13"/>
  <c r="M288" i="13"/>
  <c r="L288" i="13"/>
  <c r="K288" i="13"/>
  <c r="J288" i="13"/>
  <c r="N287" i="13"/>
  <c r="M287" i="13"/>
  <c r="L287" i="13"/>
  <c r="K287" i="13"/>
  <c r="J287" i="13"/>
  <c r="N286" i="13"/>
  <c r="M286" i="13"/>
  <c r="L286" i="13"/>
  <c r="K286" i="13"/>
  <c r="J286" i="13"/>
  <c r="N285" i="13"/>
  <c r="M285" i="13"/>
  <c r="L285" i="13"/>
  <c r="K285" i="13"/>
  <c r="J285" i="13"/>
  <c r="N284" i="13"/>
  <c r="M284" i="13"/>
  <c r="L284" i="13"/>
  <c r="K284" i="13"/>
  <c r="J284" i="13"/>
  <c r="N283" i="13"/>
  <c r="M283" i="13"/>
  <c r="L283" i="13"/>
  <c r="K283" i="13"/>
  <c r="J283" i="13"/>
  <c r="N282" i="13"/>
  <c r="M282" i="13"/>
  <c r="L282" i="13"/>
  <c r="K282" i="13"/>
  <c r="J282" i="13"/>
  <c r="N281" i="13"/>
  <c r="M281" i="13"/>
  <c r="L281" i="13"/>
  <c r="K281" i="13"/>
  <c r="J281" i="13"/>
  <c r="N280" i="13"/>
  <c r="M280" i="13"/>
  <c r="L280" i="13"/>
  <c r="K280" i="13"/>
  <c r="J280" i="13"/>
  <c r="N279" i="13"/>
  <c r="M279" i="13"/>
  <c r="L279" i="13"/>
  <c r="K279" i="13"/>
  <c r="J279" i="13"/>
  <c r="N278" i="13"/>
  <c r="M278" i="13"/>
  <c r="L278" i="13"/>
  <c r="K278" i="13"/>
  <c r="J278" i="13"/>
  <c r="N277" i="13"/>
  <c r="M277" i="13"/>
  <c r="L277" i="13"/>
  <c r="K277" i="13"/>
  <c r="J277" i="13"/>
  <c r="N276" i="13"/>
  <c r="M276" i="13"/>
  <c r="L276" i="13"/>
  <c r="K276" i="13"/>
  <c r="J276" i="13"/>
  <c r="N275" i="13"/>
  <c r="M275" i="13"/>
  <c r="L275" i="13"/>
  <c r="K275" i="13"/>
  <c r="J275" i="13"/>
  <c r="N274" i="13"/>
  <c r="M274" i="13"/>
  <c r="L274" i="13"/>
  <c r="K274" i="13"/>
  <c r="J274" i="13"/>
  <c r="N273" i="13"/>
  <c r="M273" i="13"/>
  <c r="L273" i="13"/>
  <c r="K273" i="13"/>
  <c r="J273" i="13"/>
  <c r="N272" i="13"/>
  <c r="M272" i="13"/>
  <c r="L272" i="13"/>
  <c r="K272" i="13"/>
  <c r="J272" i="13"/>
  <c r="N271" i="13"/>
  <c r="M271" i="13"/>
  <c r="L271" i="13"/>
  <c r="K271" i="13"/>
  <c r="J271" i="13"/>
  <c r="N270" i="13"/>
  <c r="M270" i="13"/>
  <c r="L270" i="13"/>
  <c r="K270" i="13"/>
  <c r="J270" i="13"/>
  <c r="N269" i="13"/>
  <c r="M269" i="13"/>
  <c r="L269" i="13"/>
  <c r="K269" i="13"/>
  <c r="J269" i="13"/>
  <c r="N268" i="13"/>
  <c r="M268" i="13"/>
  <c r="L268" i="13"/>
  <c r="K268" i="13"/>
  <c r="J268" i="13"/>
  <c r="N267" i="13"/>
  <c r="M267" i="13"/>
  <c r="L267" i="13"/>
  <c r="K267" i="13"/>
  <c r="J267" i="13"/>
  <c r="N266" i="13"/>
  <c r="M266" i="13"/>
  <c r="L266" i="13"/>
  <c r="K266" i="13"/>
  <c r="J266" i="13"/>
  <c r="N265" i="13"/>
  <c r="M265" i="13"/>
  <c r="L265" i="13"/>
  <c r="K265" i="13"/>
  <c r="J265" i="13"/>
  <c r="N264" i="13"/>
  <c r="M264" i="13"/>
  <c r="L264" i="13"/>
  <c r="K264" i="13"/>
  <c r="J264" i="13"/>
  <c r="N263" i="13"/>
  <c r="M263" i="13"/>
  <c r="L263" i="13"/>
  <c r="K263" i="13"/>
  <c r="J263" i="13"/>
  <c r="N262" i="13"/>
  <c r="M262" i="13"/>
  <c r="L262" i="13"/>
  <c r="K262" i="13"/>
  <c r="J262" i="13"/>
  <c r="N261" i="13"/>
  <c r="M261" i="13"/>
  <c r="L261" i="13"/>
  <c r="K261" i="13"/>
  <c r="J261" i="13"/>
  <c r="N260" i="13"/>
  <c r="M260" i="13"/>
  <c r="L260" i="13"/>
  <c r="K260" i="13"/>
  <c r="J260" i="13"/>
  <c r="N259" i="13"/>
  <c r="M259" i="13"/>
  <c r="L259" i="13"/>
  <c r="K259" i="13"/>
  <c r="J259" i="13"/>
  <c r="N258" i="13"/>
  <c r="M258" i="13"/>
  <c r="L258" i="13"/>
  <c r="K258" i="13"/>
  <c r="J258" i="13"/>
  <c r="N257" i="13"/>
  <c r="M257" i="13"/>
  <c r="L257" i="13"/>
  <c r="K257" i="13"/>
  <c r="J257" i="13"/>
  <c r="N256" i="13"/>
  <c r="M256" i="13"/>
  <c r="L256" i="13"/>
  <c r="K256" i="13"/>
  <c r="J256" i="13"/>
  <c r="N255" i="13"/>
  <c r="M255" i="13"/>
  <c r="L255" i="13"/>
  <c r="K255" i="13"/>
  <c r="J255" i="13"/>
  <c r="N254" i="13"/>
  <c r="M254" i="13"/>
  <c r="L254" i="13"/>
  <c r="K254" i="13"/>
  <c r="J254" i="13"/>
  <c r="N253" i="13"/>
  <c r="M253" i="13"/>
  <c r="L253" i="13"/>
  <c r="K253" i="13"/>
  <c r="J253" i="13"/>
  <c r="N252" i="13"/>
  <c r="M252" i="13"/>
  <c r="L252" i="13"/>
  <c r="K252" i="13"/>
  <c r="J252" i="13"/>
  <c r="N251" i="13"/>
  <c r="M251" i="13"/>
  <c r="L251" i="13"/>
  <c r="K251" i="13"/>
  <c r="J251" i="13"/>
  <c r="N250" i="13"/>
  <c r="M250" i="13"/>
  <c r="L250" i="13"/>
  <c r="K250" i="13"/>
  <c r="J250" i="13"/>
  <c r="N249" i="13"/>
  <c r="M249" i="13"/>
  <c r="L249" i="13"/>
  <c r="K249" i="13"/>
  <c r="J249" i="13"/>
  <c r="N248" i="13"/>
  <c r="M248" i="13"/>
  <c r="L248" i="13"/>
  <c r="K248" i="13"/>
  <c r="J248" i="13"/>
  <c r="N247" i="13"/>
  <c r="M247" i="13"/>
  <c r="L247" i="13"/>
  <c r="K247" i="13"/>
  <c r="J247" i="13"/>
  <c r="N246" i="13"/>
  <c r="M246" i="13"/>
  <c r="L246" i="13"/>
  <c r="K246" i="13"/>
  <c r="J246" i="13"/>
  <c r="N245" i="13"/>
  <c r="M245" i="13"/>
  <c r="L245" i="13"/>
  <c r="K245" i="13"/>
  <c r="J245" i="13"/>
  <c r="N244" i="13"/>
  <c r="M244" i="13"/>
  <c r="L244" i="13"/>
  <c r="K244" i="13"/>
  <c r="J244" i="13"/>
  <c r="N243" i="13"/>
  <c r="M243" i="13"/>
  <c r="L243" i="13"/>
  <c r="K243" i="13"/>
  <c r="J243" i="13"/>
  <c r="N242" i="13"/>
  <c r="M242" i="13"/>
  <c r="L242" i="13"/>
  <c r="K242" i="13"/>
  <c r="J242" i="13"/>
  <c r="N241" i="13"/>
  <c r="M241" i="13"/>
  <c r="L241" i="13"/>
  <c r="K241" i="13"/>
  <c r="J241" i="13"/>
  <c r="N240" i="13"/>
  <c r="M240" i="13"/>
  <c r="L240" i="13"/>
  <c r="K240" i="13"/>
  <c r="J240" i="13"/>
  <c r="N239" i="13"/>
  <c r="M239" i="13"/>
  <c r="L239" i="13"/>
  <c r="K239" i="13"/>
  <c r="J239" i="13"/>
  <c r="N238" i="13"/>
  <c r="M238" i="13"/>
  <c r="L238" i="13"/>
  <c r="K238" i="13"/>
  <c r="J238" i="13"/>
  <c r="N237" i="13"/>
  <c r="M237" i="13"/>
  <c r="L237" i="13"/>
  <c r="K237" i="13"/>
  <c r="J237" i="13"/>
  <c r="N236" i="13"/>
  <c r="M236" i="13"/>
  <c r="L236" i="13"/>
  <c r="K236" i="13"/>
  <c r="J236" i="13"/>
  <c r="N235" i="13"/>
  <c r="M235" i="13"/>
  <c r="L235" i="13"/>
  <c r="K235" i="13"/>
  <c r="J235" i="13"/>
  <c r="N234" i="13"/>
  <c r="M234" i="13"/>
  <c r="L234" i="13"/>
  <c r="K234" i="13"/>
  <c r="J234" i="13"/>
  <c r="N233" i="13"/>
  <c r="M233" i="13"/>
  <c r="L233" i="13"/>
  <c r="K233" i="13"/>
  <c r="J233" i="13"/>
  <c r="N232" i="13"/>
  <c r="M232" i="13"/>
  <c r="L232" i="13"/>
  <c r="K232" i="13"/>
  <c r="J232" i="13"/>
  <c r="N231" i="13"/>
  <c r="M231" i="13"/>
  <c r="L231" i="13"/>
  <c r="K231" i="13"/>
  <c r="J231" i="13"/>
  <c r="N230" i="13"/>
  <c r="M230" i="13"/>
  <c r="L230" i="13"/>
  <c r="K230" i="13"/>
  <c r="J230" i="13"/>
  <c r="N229" i="13"/>
  <c r="M229" i="13"/>
  <c r="L229" i="13"/>
  <c r="K229" i="13"/>
  <c r="J229" i="13"/>
  <c r="N228" i="13"/>
  <c r="L228" i="13"/>
  <c r="K228" i="13"/>
  <c r="J228" i="13"/>
  <c r="N226" i="13"/>
  <c r="M226" i="13"/>
  <c r="L226" i="13"/>
  <c r="K226" i="13"/>
  <c r="J226" i="13"/>
  <c r="N225" i="13"/>
  <c r="M225" i="13"/>
  <c r="L225" i="13"/>
  <c r="K225" i="13"/>
  <c r="J225" i="13"/>
  <c r="N224" i="13"/>
  <c r="M224" i="13"/>
  <c r="L224" i="13"/>
  <c r="K224" i="13"/>
  <c r="J224" i="13"/>
  <c r="N223" i="13"/>
  <c r="M223" i="13"/>
  <c r="L223" i="13"/>
  <c r="K223" i="13"/>
  <c r="J223" i="13"/>
  <c r="N222" i="13"/>
  <c r="M222" i="13"/>
  <c r="L222" i="13"/>
  <c r="K222" i="13"/>
  <c r="J222" i="13"/>
  <c r="N221" i="13"/>
  <c r="M221" i="13"/>
  <c r="L221" i="13"/>
  <c r="K221" i="13"/>
  <c r="J221" i="13"/>
  <c r="N220" i="13"/>
  <c r="M220" i="13"/>
  <c r="L220" i="13"/>
  <c r="K220" i="13"/>
  <c r="J220" i="13"/>
  <c r="N219" i="13"/>
  <c r="M219" i="13"/>
  <c r="L219" i="13"/>
  <c r="K219" i="13"/>
  <c r="J219" i="13"/>
  <c r="N218" i="13"/>
  <c r="M218" i="13"/>
  <c r="L218" i="13"/>
  <c r="K218" i="13"/>
  <c r="J218" i="13"/>
  <c r="N217" i="13"/>
  <c r="M217" i="13"/>
  <c r="L217" i="13"/>
  <c r="K217" i="13"/>
  <c r="J217" i="13"/>
  <c r="N216" i="13"/>
  <c r="M216" i="13"/>
  <c r="L216" i="13"/>
  <c r="K216" i="13"/>
  <c r="J216" i="13"/>
  <c r="N215" i="13"/>
  <c r="M215" i="13"/>
  <c r="L215" i="13"/>
  <c r="K215" i="13"/>
  <c r="J215" i="13"/>
  <c r="N214" i="13"/>
  <c r="M214" i="13"/>
  <c r="L214" i="13"/>
  <c r="K214" i="13"/>
  <c r="J214" i="13"/>
  <c r="N213" i="13"/>
  <c r="M213" i="13"/>
  <c r="L213" i="13"/>
  <c r="K213" i="13"/>
  <c r="J213" i="13"/>
  <c r="N212" i="13"/>
  <c r="M212" i="13"/>
  <c r="L212" i="13"/>
  <c r="K212" i="13"/>
  <c r="J212" i="13"/>
  <c r="N211" i="13"/>
  <c r="L211" i="13"/>
  <c r="K211" i="13"/>
  <c r="J211" i="13"/>
  <c r="N210" i="13"/>
  <c r="M210" i="13"/>
  <c r="L210" i="13"/>
  <c r="K210" i="13"/>
  <c r="J210" i="13"/>
  <c r="N209" i="13"/>
  <c r="M209" i="13"/>
  <c r="L209" i="13"/>
  <c r="K209" i="13"/>
  <c r="J209" i="13"/>
  <c r="N208" i="13"/>
  <c r="M208" i="13"/>
  <c r="L208" i="13"/>
  <c r="K208" i="13"/>
  <c r="J208" i="13"/>
  <c r="N207" i="13"/>
  <c r="M207" i="13"/>
  <c r="L207" i="13"/>
  <c r="K207" i="13"/>
  <c r="J207" i="13"/>
  <c r="N206" i="13"/>
  <c r="M206" i="13"/>
  <c r="L206" i="13"/>
  <c r="K206" i="13"/>
  <c r="J206" i="13"/>
  <c r="N205" i="13"/>
  <c r="M205" i="13"/>
  <c r="L205" i="13"/>
  <c r="K205" i="13"/>
  <c r="J205" i="13"/>
  <c r="N204" i="13"/>
  <c r="M204" i="13"/>
  <c r="L204" i="13"/>
  <c r="K204" i="13"/>
  <c r="J204" i="13"/>
  <c r="N203" i="13"/>
  <c r="M203" i="13"/>
  <c r="L203" i="13"/>
  <c r="K203" i="13"/>
  <c r="J203" i="13"/>
  <c r="N202" i="13"/>
  <c r="M202" i="13"/>
  <c r="L202" i="13"/>
  <c r="K202" i="13"/>
  <c r="J202" i="13"/>
  <c r="N201" i="13"/>
  <c r="M201" i="13"/>
  <c r="L201" i="13"/>
  <c r="K201" i="13"/>
  <c r="J201" i="13"/>
  <c r="N200" i="13"/>
  <c r="M200" i="13"/>
  <c r="L200" i="13"/>
  <c r="K200" i="13"/>
  <c r="J200" i="13"/>
  <c r="N199" i="13"/>
  <c r="M199" i="13"/>
  <c r="L199" i="13"/>
  <c r="K199" i="13"/>
  <c r="J199" i="13"/>
  <c r="N198" i="13"/>
  <c r="M198" i="13"/>
  <c r="L198" i="13"/>
  <c r="K198" i="13"/>
  <c r="J198" i="13"/>
  <c r="N197" i="13"/>
  <c r="L197" i="13"/>
  <c r="K197" i="13"/>
  <c r="J197" i="13"/>
  <c r="N196" i="13"/>
  <c r="M196" i="13"/>
  <c r="L196" i="13"/>
  <c r="K196" i="13"/>
  <c r="J196" i="13"/>
  <c r="N195" i="13"/>
  <c r="L195" i="13"/>
  <c r="K195" i="13"/>
  <c r="J195" i="13"/>
  <c r="N194" i="13"/>
  <c r="L194" i="13"/>
  <c r="K194" i="13"/>
  <c r="J194" i="13"/>
  <c r="N193" i="13"/>
  <c r="M193" i="13"/>
  <c r="L193" i="13"/>
  <c r="K193" i="13"/>
  <c r="J193" i="13"/>
  <c r="N192" i="13"/>
  <c r="M192" i="13"/>
  <c r="L192" i="13"/>
  <c r="K192" i="13"/>
  <c r="J192" i="13"/>
  <c r="N191" i="13"/>
  <c r="M191" i="13"/>
  <c r="L191" i="13"/>
  <c r="K191" i="13"/>
  <c r="J191" i="13"/>
  <c r="N190" i="13"/>
  <c r="M190" i="13"/>
  <c r="L190" i="13"/>
  <c r="K190" i="13"/>
  <c r="J190" i="13"/>
  <c r="N189" i="13"/>
  <c r="M189" i="13"/>
  <c r="L189" i="13"/>
  <c r="K189" i="13"/>
  <c r="J189" i="13"/>
  <c r="N188" i="13"/>
  <c r="M188" i="13"/>
  <c r="L188" i="13"/>
  <c r="K188" i="13"/>
  <c r="J188" i="13"/>
  <c r="N187" i="13"/>
  <c r="M187" i="13"/>
  <c r="L187" i="13"/>
  <c r="K187" i="13"/>
  <c r="J187" i="13"/>
  <c r="N186" i="13"/>
  <c r="M186" i="13"/>
  <c r="L186" i="13"/>
  <c r="K186" i="13"/>
  <c r="J186" i="13"/>
  <c r="N185" i="13"/>
  <c r="M185" i="13"/>
  <c r="L185" i="13"/>
  <c r="K185" i="13"/>
  <c r="J185" i="13"/>
  <c r="N184" i="13"/>
  <c r="M184" i="13"/>
  <c r="L184" i="13"/>
  <c r="K184" i="13"/>
  <c r="J184" i="13"/>
  <c r="N183" i="13"/>
  <c r="M183" i="13"/>
  <c r="L183" i="13"/>
  <c r="K183" i="13"/>
  <c r="J183" i="13"/>
  <c r="N182" i="13"/>
  <c r="M182" i="13"/>
  <c r="L182" i="13"/>
  <c r="K182" i="13"/>
  <c r="J182" i="13"/>
  <c r="N181" i="13"/>
  <c r="M181" i="13"/>
  <c r="L181" i="13"/>
  <c r="K181" i="13"/>
  <c r="J181" i="13"/>
  <c r="N180" i="13"/>
  <c r="M180" i="13"/>
  <c r="L180" i="13"/>
  <c r="K180" i="13"/>
  <c r="J180" i="13"/>
  <c r="N179" i="13"/>
  <c r="M179" i="13"/>
  <c r="L179" i="13"/>
  <c r="K179" i="13"/>
  <c r="J179" i="13"/>
  <c r="N178" i="13"/>
  <c r="M178" i="13"/>
  <c r="L178" i="13"/>
  <c r="K178" i="13"/>
  <c r="J178" i="13"/>
  <c r="N177" i="13"/>
  <c r="L177" i="13"/>
  <c r="K177" i="13"/>
  <c r="J177" i="13"/>
  <c r="N176" i="13"/>
  <c r="M176" i="13"/>
  <c r="L176" i="13"/>
  <c r="K176" i="13"/>
  <c r="J176" i="13"/>
  <c r="N175" i="13"/>
  <c r="M175" i="13"/>
  <c r="L175" i="13"/>
  <c r="K175" i="13"/>
  <c r="J175" i="13"/>
  <c r="N174" i="13"/>
  <c r="M174" i="13"/>
  <c r="L174" i="13"/>
  <c r="K174" i="13"/>
  <c r="J174" i="13"/>
  <c r="N173" i="13"/>
  <c r="M173" i="13"/>
  <c r="L173" i="13"/>
  <c r="K173" i="13"/>
  <c r="J173" i="13"/>
  <c r="N172" i="13"/>
  <c r="M172" i="13"/>
  <c r="L172" i="13"/>
  <c r="K172" i="13"/>
  <c r="J172" i="13"/>
  <c r="N171" i="13"/>
  <c r="M171" i="13"/>
  <c r="L171" i="13"/>
  <c r="K171" i="13"/>
  <c r="J171" i="13"/>
  <c r="N170" i="13"/>
  <c r="M170" i="13"/>
  <c r="L170" i="13"/>
  <c r="K170" i="13"/>
  <c r="J170" i="13"/>
  <c r="N169" i="13"/>
  <c r="M169" i="13"/>
  <c r="L169" i="13"/>
  <c r="K169" i="13"/>
  <c r="J169" i="13"/>
  <c r="N168" i="13"/>
  <c r="M168" i="13"/>
  <c r="L168" i="13"/>
  <c r="K168" i="13"/>
  <c r="J168" i="13"/>
  <c r="N167" i="13"/>
  <c r="M167" i="13"/>
  <c r="L167" i="13"/>
  <c r="K167" i="13"/>
  <c r="J167" i="13"/>
  <c r="N166" i="13"/>
  <c r="M166" i="13"/>
  <c r="L166" i="13"/>
  <c r="K166" i="13"/>
  <c r="J166" i="13"/>
  <c r="N165" i="13"/>
  <c r="M165" i="13"/>
  <c r="L165" i="13"/>
  <c r="K165" i="13"/>
  <c r="J165" i="13"/>
  <c r="N164" i="13"/>
  <c r="M164" i="13"/>
  <c r="L164" i="13"/>
  <c r="K164" i="13"/>
  <c r="J164" i="13"/>
  <c r="N163" i="13"/>
  <c r="M163" i="13"/>
  <c r="L163" i="13"/>
  <c r="K163" i="13"/>
  <c r="J163" i="13"/>
  <c r="N162" i="13"/>
  <c r="M162" i="13"/>
  <c r="L162" i="13"/>
  <c r="K162" i="13"/>
  <c r="J162" i="13"/>
  <c r="N161" i="13"/>
  <c r="M161" i="13"/>
  <c r="L161" i="13"/>
  <c r="K161" i="13"/>
  <c r="J161" i="13"/>
  <c r="N160" i="13"/>
  <c r="M160" i="13"/>
  <c r="L160" i="13"/>
  <c r="K160" i="13"/>
  <c r="J160" i="13"/>
  <c r="N159" i="13"/>
  <c r="M159" i="13"/>
  <c r="L159" i="13"/>
  <c r="K159" i="13"/>
  <c r="J159" i="13"/>
  <c r="N158" i="13"/>
  <c r="M158" i="13"/>
  <c r="L158" i="13"/>
  <c r="K158" i="13"/>
  <c r="J158" i="13"/>
  <c r="N157" i="13"/>
  <c r="M157" i="13"/>
  <c r="L157" i="13"/>
  <c r="K157" i="13"/>
  <c r="J157" i="13"/>
  <c r="N156" i="13"/>
  <c r="M156" i="13"/>
  <c r="L156" i="13"/>
  <c r="K156" i="13"/>
  <c r="J156" i="13"/>
  <c r="N155" i="13"/>
  <c r="M155" i="13"/>
  <c r="L155" i="13"/>
  <c r="K155" i="13"/>
  <c r="J155" i="13"/>
  <c r="N154" i="13"/>
  <c r="M154" i="13"/>
  <c r="L154" i="13"/>
  <c r="K154" i="13"/>
  <c r="J154" i="13"/>
  <c r="N153" i="13"/>
  <c r="M153" i="13"/>
  <c r="L153" i="13"/>
  <c r="K153" i="13"/>
  <c r="J153" i="13"/>
  <c r="N151" i="13"/>
  <c r="M151" i="13"/>
  <c r="L151" i="13"/>
  <c r="K151" i="13"/>
  <c r="J151" i="13"/>
  <c r="N150" i="13"/>
  <c r="M150" i="13"/>
  <c r="L150" i="13"/>
  <c r="K150" i="13"/>
  <c r="J150" i="13"/>
  <c r="N149" i="13"/>
  <c r="M149" i="13"/>
  <c r="L149" i="13"/>
  <c r="K149" i="13"/>
  <c r="J149" i="13"/>
  <c r="N148" i="13"/>
  <c r="M148" i="13"/>
  <c r="L148" i="13"/>
  <c r="K148" i="13"/>
  <c r="J148" i="13"/>
  <c r="N147" i="13"/>
  <c r="M147" i="13"/>
  <c r="L147" i="13"/>
  <c r="K147" i="13"/>
  <c r="J147" i="13"/>
  <c r="N146" i="13"/>
  <c r="M146" i="13"/>
  <c r="L146" i="13"/>
  <c r="K146" i="13"/>
  <c r="J146" i="13"/>
  <c r="N145" i="13"/>
  <c r="M145" i="13"/>
  <c r="L145" i="13"/>
  <c r="K145" i="13"/>
  <c r="J145" i="13"/>
  <c r="N144" i="13"/>
  <c r="M144" i="13"/>
  <c r="L144" i="13"/>
  <c r="K144" i="13"/>
  <c r="J144" i="13"/>
  <c r="N143" i="13"/>
  <c r="M143" i="13"/>
  <c r="L143" i="13"/>
  <c r="K143" i="13"/>
  <c r="J143" i="13"/>
  <c r="N142" i="13"/>
  <c r="M142" i="13"/>
  <c r="L142" i="13"/>
  <c r="K142" i="13"/>
  <c r="J142" i="13"/>
  <c r="N141" i="13"/>
  <c r="M141" i="13"/>
  <c r="L141" i="13"/>
  <c r="K141" i="13"/>
  <c r="J141" i="13"/>
  <c r="N140" i="13"/>
  <c r="M140" i="13"/>
  <c r="L140" i="13"/>
  <c r="K140" i="13"/>
  <c r="J140" i="13"/>
  <c r="N139" i="13"/>
  <c r="M139" i="13"/>
  <c r="L139" i="13"/>
  <c r="K139" i="13"/>
  <c r="J139" i="13"/>
  <c r="N138" i="13"/>
  <c r="M138" i="13"/>
  <c r="L138" i="13"/>
  <c r="K138" i="13"/>
  <c r="J138" i="13"/>
  <c r="N137" i="13"/>
  <c r="M137" i="13"/>
  <c r="L137" i="13"/>
  <c r="K137" i="13"/>
  <c r="J137" i="13"/>
  <c r="N136" i="13"/>
  <c r="M136" i="13"/>
  <c r="L136" i="13"/>
  <c r="K136" i="13"/>
  <c r="J136" i="13"/>
  <c r="N135" i="13"/>
  <c r="M135" i="13"/>
  <c r="L135" i="13"/>
  <c r="K135" i="13"/>
  <c r="J135" i="13"/>
  <c r="N134" i="13"/>
  <c r="M134" i="13"/>
  <c r="L134" i="13"/>
  <c r="K134" i="13"/>
  <c r="J134" i="13"/>
  <c r="N133" i="13"/>
  <c r="M133" i="13"/>
  <c r="L133" i="13"/>
  <c r="K133" i="13"/>
  <c r="J133" i="13"/>
  <c r="N132" i="13"/>
  <c r="M132" i="13"/>
  <c r="L132" i="13"/>
  <c r="K132" i="13"/>
  <c r="J132" i="13"/>
  <c r="N131" i="13"/>
  <c r="M131" i="13"/>
  <c r="L131" i="13"/>
  <c r="K131" i="13"/>
  <c r="J131" i="13"/>
  <c r="N130" i="13"/>
  <c r="M130" i="13"/>
  <c r="L130" i="13"/>
  <c r="K130" i="13"/>
  <c r="J130" i="13"/>
  <c r="N129" i="13"/>
  <c r="M129" i="13"/>
  <c r="L129" i="13"/>
  <c r="K129" i="13"/>
  <c r="J129" i="13"/>
  <c r="N128" i="13"/>
  <c r="M128" i="13"/>
  <c r="L128" i="13"/>
  <c r="K128" i="13"/>
  <c r="J128" i="13"/>
  <c r="N127" i="13"/>
  <c r="M127" i="13"/>
  <c r="L127" i="13"/>
  <c r="K127" i="13"/>
  <c r="J127" i="13"/>
  <c r="N126" i="13"/>
  <c r="M126" i="13"/>
  <c r="L126" i="13"/>
  <c r="K126" i="13"/>
  <c r="J126" i="13"/>
  <c r="N125" i="13"/>
  <c r="M125" i="13"/>
  <c r="L125" i="13"/>
  <c r="K125" i="13"/>
  <c r="J125" i="13"/>
  <c r="N124" i="13"/>
  <c r="M124" i="13"/>
  <c r="L124" i="13"/>
  <c r="K124" i="13"/>
  <c r="J124" i="13"/>
  <c r="N123" i="13"/>
  <c r="M123" i="13"/>
  <c r="L123" i="13"/>
  <c r="K123" i="13"/>
  <c r="J123" i="13"/>
  <c r="N122" i="13"/>
  <c r="M122" i="13"/>
  <c r="L122" i="13"/>
  <c r="K122" i="13"/>
  <c r="J122" i="13"/>
  <c r="N121" i="13"/>
  <c r="M121" i="13"/>
  <c r="L121" i="13"/>
  <c r="K121" i="13"/>
  <c r="J121" i="13"/>
  <c r="N120" i="13"/>
  <c r="M120" i="13"/>
  <c r="L120" i="13"/>
  <c r="K120" i="13"/>
  <c r="J120" i="13"/>
  <c r="N119" i="13"/>
  <c r="M119" i="13"/>
  <c r="L119" i="13"/>
  <c r="K119" i="13"/>
  <c r="J119" i="13"/>
  <c r="N118" i="13"/>
  <c r="M118" i="13"/>
  <c r="L118" i="13"/>
  <c r="K118" i="13"/>
  <c r="J118" i="13"/>
  <c r="N117" i="13"/>
  <c r="M117" i="13"/>
  <c r="L117" i="13"/>
  <c r="K117" i="13"/>
  <c r="J117" i="13"/>
  <c r="N116" i="13"/>
  <c r="M116" i="13"/>
  <c r="L116" i="13"/>
  <c r="K116" i="13"/>
  <c r="J116" i="13"/>
  <c r="N115" i="13"/>
  <c r="M115" i="13"/>
  <c r="L115" i="13"/>
  <c r="K115" i="13"/>
  <c r="J115" i="13"/>
  <c r="N114" i="13"/>
  <c r="M114" i="13"/>
  <c r="L114" i="13"/>
  <c r="K114" i="13"/>
  <c r="J114" i="13"/>
  <c r="N113" i="13"/>
  <c r="M113" i="13"/>
  <c r="L113" i="13"/>
  <c r="K113" i="13"/>
  <c r="J113" i="13"/>
  <c r="N112" i="13"/>
  <c r="M112" i="13"/>
  <c r="L112" i="13"/>
  <c r="K112" i="13"/>
  <c r="J112" i="13"/>
  <c r="N111" i="13"/>
  <c r="M111" i="13"/>
  <c r="L111" i="13"/>
  <c r="K111" i="13"/>
  <c r="J111" i="13"/>
  <c r="N110" i="13"/>
  <c r="M110" i="13"/>
  <c r="L110" i="13"/>
  <c r="K110" i="13"/>
  <c r="J110" i="13"/>
  <c r="N109" i="13"/>
  <c r="M109" i="13"/>
  <c r="L109" i="13"/>
  <c r="K109" i="13"/>
  <c r="J109" i="13"/>
  <c r="N108" i="13"/>
  <c r="M108" i="13"/>
  <c r="L108" i="13"/>
  <c r="K108" i="13"/>
  <c r="J108" i="13"/>
  <c r="N107" i="13"/>
  <c r="M107" i="13"/>
  <c r="L107" i="13"/>
  <c r="K107" i="13"/>
  <c r="J107" i="13"/>
  <c r="N106" i="13"/>
  <c r="M106" i="13"/>
  <c r="L106" i="13"/>
  <c r="K106" i="13"/>
  <c r="J106" i="13"/>
  <c r="N105" i="13"/>
  <c r="M105" i="13"/>
  <c r="L105" i="13"/>
  <c r="K105" i="13"/>
  <c r="J105" i="13"/>
  <c r="N104" i="13"/>
  <c r="M104" i="13"/>
  <c r="L104" i="13"/>
  <c r="K104" i="13"/>
  <c r="J104" i="13"/>
  <c r="N103" i="13"/>
  <c r="M103" i="13"/>
  <c r="L103" i="13"/>
  <c r="K103" i="13"/>
  <c r="J103" i="13"/>
  <c r="N102" i="13"/>
  <c r="M102" i="13"/>
  <c r="L102" i="13"/>
  <c r="K102" i="13"/>
  <c r="J102" i="13"/>
  <c r="N101" i="13"/>
  <c r="M101" i="13"/>
  <c r="L101" i="13"/>
  <c r="K101" i="13"/>
  <c r="J101" i="13"/>
  <c r="N100" i="13"/>
  <c r="M100" i="13"/>
  <c r="L100" i="13"/>
  <c r="K100" i="13"/>
  <c r="J100" i="13"/>
  <c r="N99" i="13"/>
  <c r="M99" i="13"/>
  <c r="L99" i="13"/>
  <c r="K99" i="13"/>
  <c r="J99" i="13"/>
  <c r="N98" i="13"/>
  <c r="M98" i="13"/>
  <c r="L98" i="13"/>
  <c r="K98" i="13"/>
  <c r="J98" i="13"/>
  <c r="N97" i="13"/>
  <c r="M97" i="13"/>
  <c r="L97" i="13"/>
  <c r="K97" i="13"/>
  <c r="J97" i="13"/>
  <c r="N96" i="13"/>
  <c r="M96" i="13"/>
  <c r="L96" i="13"/>
  <c r="K96" i="13"/>
  <c r="J96" i="13"/>
  <c r="N95" i="13"/>
  <c r="M95" i="13"/>
  <c r="L95" i="13"/>
  <c r="K95" i="13"/>
  <c r="J95" i="13"/>
  <c r="N94" i="13"/>
  <c r="M94" i="13"/>
  <c r="L94" i="13"/>
  <c r="K94" i="13"/>
  <c r="J94" i="13"/>
  <c r="N93" i="13"/>
  <c r="M93" i="13"/>
  <c r="L93" i="13"/>
  <c r="K93" i="13"/>
  <c r="J93" i="13"/>
  <c r="N92" i="13"/>
  <c r="M92" i="13"/>
  <c r="L92" i="13"/>
  <c r="K92" i="13"/>
  <c r="J92" i="13"/>
  <c r="N91" i="13"/>
  <c r="M91" i="13"/>
  <c r="L91" i="13"/>
  <c r="K91" i="13"/>
  <c r="J91" i="13"/>
  <c r="N90" i="13"/>
  <c r="M90" i="13"/>
  <c r="L90" i="13"/>
  <c r="K90" i="13"/>
  <c r="J90" i="13"/>
  <c r="N89" i="13"/>
  <c r="M89" i="13"/>
  <c r="L89" i="13"/>
  <c r="K89" i="13"/>
  <c r="J89" i="13"/>
  <c r="N88" i="13"/>
  <c r="M88" i="13"/>
  <c r="L88" i="13"/>
  <c r="K88" i="13"/>
  <c r="J88" i="13"/>
  <c r="N87" i="13"/>
  <c r="M87" i="13"/>
  <c r="L87" i="13"/>
  <c r="K87" i="13"/>
  <c r="J87" i="13"/>
  <c r="N86" i="13"/>
  <c r="M86" i="13"/>
  <c r="L86" i="13"/>
  <c r="K86" i="13"/>
  <c r="J86" i="13"/>
  <c r="N85" i="13"/>
  <c r="M85" i="13"/>
  <c r="L85" i="13"/>
  <c r="K85" i="13"/>
  <c r="J85" i="13"/>
  <c r="N84" i="13"/>
  <c r="M84" i="13"/>
  <c r="L84" i="13"/>
  <c r="K84" i="13"/>
  <c r="J84" i="13"/>
  <c r="N83" i="13"/>
  <c r="M83" i="13"/>
  <c r="L83" i="13"/>
  <c r="K83" i="13"/>
  <c r="J83" i="13"/>
  <c r="N82" i="13"/>
  <c r="M82" i="13"/>
  <c r="L82" i="13"/>
  <c r="K82" i="13"/>
  <c r="J82" i="13"/>
  <c r="N81" i="13"/>
  <c r="M81" i="13"/>
  <c r="L81" i="13"/>
  <c r="K81" i="13"/>
  <c r="J81" i="13"/>
  <c r="N80" i="13"/>
  <c r="M80" i="13"/>
  <c r="L80" i="13"/>
  <c r="K80" i="13"/>
  <c r="J80" i="13"/>
  <c r="N79" i="13"/>
  <c r="M79" i="13"/>
  <c r="L79" i="13"/>
  <c r="K79" i="13"/>
  <c r="J79" i="13"/>
  <c r="N78" i="13"/>
  <c r="M78" i="13"/>
  <c r="L78" i="13"/>
  <c r="K78" i="13"/>
  <c r="J78" i="13"/>
  <c r="N77" i="13"/>
  <c r="M77" i="13"/>
  <c r="L77" i="13"/>
  <c r="K77" i="13"/>
  <c r="J77" i="13"/>
  <c r="N76" i="13"/>
  <c r="M76" i="13"/>
  <c r="L76" i="13"/>
  <c r="K76" i="13"/>
  <c r="J76" i="13"/>
  <c r="N75" i="13"/>
  <c r="M75" i="13"/>
  <c r="L75" i="13"/>
  <c r="K75" i="13"/>
  <c r="J75" i="13"/>
  <c r="N74" i="13"/>
  <c r="M74" i="13"/>
  <c r="L74" i="13"/>
  <c r="K74" i="13"/>
  <c r="J74" i="13"/>
  <c r="N73" i="13"/>
  <c r="M73" i="13"/>
  <c r="L73" i="13"/>
  <c r="K73" i="13"/>
  <c r="J73" i="13"/>
  <c r="N72" i="13"/>
  <c r="M72" i="13"/>
  <c r="L72" i="13"/>
  <c r="K72" i="13"/>
  <c r="J72" i="13"/>
  <c r="N71" i="13"/>
  <c r="M71" i="13"/>
  <c r="L71" i="13"/>
  <c r="K71" i="13"/>
  <c r="J71" i="13"/>
  <c r="N70" i="13"/>
  <c r="M70" i="13"/>
  <c r="L70" i="13"/>
  <c r="K70" i="13"/>
  <c r="J70" i="13"/>
  <c r="N69" i="13"/>
  <c r="M69" i="13"/>
  <c r="L69" i="13"/>
  <c r="K69" i="13"/>
  <c r="J69" i="13"/>
  <c r="N68" i="13"/>
  <c r="M68" i="13"/>
  <c r="L68" i="13"/>
  <c r="K68" i="13"/>
  <c r="J68" i="13"/>
  <c r="N67" i="13"/>
  <c r="M67" i="13"/>
  <c r="L67" i="13"/>
  <c r="K67" i="13"/>
  <c r="J67" i="13"/>
  <c r="N66" i="13"/>
  <c r="M66" i="13"/>
  <c r="L66" i="13"/>
  <c r="K66" i="13"/>
  <c r="J66" i="13"/>
  <c r="N65" i="13"/>
  <c r="M65" i="13"/>
  <c r="L65" i="13"/>
  <c r="K65" i="13"/>
  <c r="J65" i="13"/>
  <c r="N64" i="13"/>
  <c r="M64" i="13"/>
  <c r="L64" i="13"/>
  <c r="K64" i="13"/>
  <c r="J64" i="13"/>
  <c r="N63" i="13"/>
  <c r="M63" i="13"/>
  <c r="L63" i="13"/>
  <c r="K63" i="13"/>
  <c r="J63" i="13"/>
  <c r="N62" i="13"/>
  <c r="M62" i="13"/>
  <c r="L62" i="13"/>
  <c r="K62" i="13"/>
  <c r="J62" i="13"/>
  <c r="N61" i="13"/>
  <c r="M61" i="13"/>
  <c r="L61" i="13"/>
  <c r="K61" i="13"/>
  <c r="J61" i="13"/>
  <c r="N60" i="13"/>
  <c r="M60" i="13"/>
  <c r="L60" i="13"/>
  <c r="K60" i="13"/>
  <c r="J60" i="13"/>
  <c r="N59" i="13"/>
  <c r="M59" i="13"/>
  <c r="L59" i="13"/>
  <c r="K59" i="13"/>
  <c r="J59" i="13"/>
  <c r="N58" i="13"/>
  <c r="M58" i="13"/>
  <c r="L58" i="13"/>
  <c r="K58" i="13"/>
  <c r="J58" i="13"/>
  <c r="N57" i="13"/>
  <c r="M57" i="13"/>
  <c r="L57" i="13"/>
  <c r="K57" i="13"/>
  <c r="J57" i="13"/>
  <c r="N56" i="13"/>
  <c r="M56" i="13"/>
  <c r="L56" i="13"/>
  <c r="K56" i="13"/>
  <c r="J56" i="13"/>
  <c r="N55" i="13"/>
  <c r="M55" i="13"/>
  <c r="L55" i="13"/>
  <c r="K55" i="13"/>
  <c r="J55" i="13"/>
  <c r="N54" i="13"/>
  <c r="M54" i="13"/>
  <c r="L54" i="13"/>
  <c r="K54" i="13"/>
  <c r="J54" i="13"/>
  <c r="N53" i="13"/>
  <c r="M53" i="13"/>
  <c r="L53" i="13"/>
  <c r="K53" i="13"/>
  <c r="J53" i="13"/>
  <c r="N52" i="13"/>
  <c r="M52" i="13"/>
  <c r="L52" i="13"/>
  <c r="K52" i="13"/>
  <c r="J52" i="13"/>
  <c r="N51" i="13"/>
  <c r="M51" i="13"/>
  <c r="L51" i="13"/>
  <c r="K51" i="13"/>
  <c r="J51" i="13"/>
  <c r="N50" i="13"/>
  <c r="M50" i="13"/>
  <c r="L50" i="13"/>
  <c r="K50" i="13"/>
  <c r="J50" i="13"/>
  <c r="N49" i="13"/>
  <c r="M49" i="13"/>
  <c r="L49" i="13"/>
  <c r="K49" i="13"/>
  <c r="J49" i="13"/>
  <c r="N48" i="13"/>
  <c r="M48" i="13"/>
  <c r="L48" i="13"/>
  <c r="K48" i="13"/>
  <c r="J48" i="13"/>
  <c r="N47" i="13"/>
  <c r="M47" i="13"/>
  <c r="L47" i="13"/>
  <c r="K47" i="13"/>
  <c r="J47" i="13"/>
  <c r="N46" i="13"/>
  <c r="M46" i="13"/>
  <c r="L46" i="13"/>
  <c r="K46" i="13"/>
  <c r="J46" i="13"/>
  <c r="N44" i="13"/>
  <c r="M44" i="13"/>
  <c r="L44" i="13"/>
  <c r="K44" i="13"/>
  <c r="J44" i="13"/>
  <c r="N43" i="13"/>
  <c r="M43" i="13"/>
  <c r="L43" i="13"/>
  <c r="K43" i="13"/>
  <c r="J43" i="13"/>
  <c r="N42" i="13"/>
  <c r="M42" i="13"/>
  <c r="L42" i="13"/>
  <c r="K42" i="13"/>
  <c r="J42" i="13"/>
  <c r="N41" i="13"/>
  <c r="M41" i="13"/>
  <c r="L41" i="13"/>
  <c r="K41" i="13"/>
  <c r="J41" i="13"/>
  <c r="N40" i="13"/>
  <c r="M40" i="13"/>
  <c r="L40" i="13"/>
  <c r="K40" i="13"/>
  <c r="J40" i="13"/>
  <c r="N39" i="13"/>
  <c r="M39" i="13"/>
  <c r="L39" i="13"/>
  <c r="K39" i="13"/>
  <c r="J39" i="13"/>
  <c r="N38" i="13"/>
  <c r="M38" i="13"/>
  <c r="L38" i="13"/>
  <c r="K38" i="13"/>
  <c r="J38" i="13"/>
  <c r="N37" i="13"/>
  <c r="M37" i="13"/>
  <c r="L37" i="13"/>
  <c r="K37" i="13"/>
  <c r="J37" i="13"/>
  <c r="N36" i="13"/>
  <c r="M36" i="13"/>
  <c r="L36" i="13"/>
  <c r="K36" i="13"/>
  <c r="J36" i="13"/>
  <c r="N35" i="13"/>
  <c r="M35" i="13"/>
  <c r="L35" i="13"/>
  <c r="K35" i="13"/>
  <c r="J35" i="13"/>
  <c r="N34" i="13"/>
  <c r="M34" i="13"/>
  <c r="L34" i="13"/>
  <c r="K34" i="13"/>
  <c r="J34" i="13"/>
  <c r="N33" i="13"/>
  <c r="M33" i="13"/>
  <c r="L33" i="13"/>
  <c r="K33" i="13"/>
  <c r="J33" i="13"/>
  <c r="N32" i="13"/>
  <c r="M32" i="13"/>
  <c r="L32" i="13"/>
  <c r="K32" i="13"/>
  <c r="J32" i="13"/>
  <c r="N31" i="13"/>
  <c r="M31" i="13"/>
  <c r="L31" i="13"/>
  <c r="K31" i="13"/>
  <c r="J31" i="13"/>
  <c r="N30" i="13"/>
  <c r="M30" i="13"/>
  <c r="L30" i="13"/>
  <c r="K30" i="13"/>
  <c r="J30" i="13"/>
  <c r="N29" i="13"/>
  <c r="M29" i="13"/>
  <c r="L29" i="13"/>
  <c r="K29" i="13"/>
  <c r="J29" i="13"/>
  <c r="N28" i="13"/>
  <c r="M28" i="13"/>
  <c r="L28" i="13"/>
  <c r="K28" i="13"/>
  <c r="J28" i="13"/>
  <c r="N27" i="13"/>
  <c r="M27" i="13"/>
  <c r="L27" i="13"/>
  <c r="K27" i="13"/>
  <c r="J27" i="13"/>
  <c r="N26" i="13"/>
  <c r="M26" i="13"/>
  <c r="L26" i="13"/>
  <c r="K26" i="13"/>
  <c r="J26" i="13"/>
  <c r="N25" i="13"/>
  <c r="M25" i="13"/>
  <c r="L25" i="13"/>
  <c r="K25" i="13"/>
  <c r="J25" i="13"/>
  <c r="N24" i="13"/>
  <c r="M24" i="13"/>
  <c r="L24" i="13"/>
  <c r="K24" i="13"/>
  <c r="J24" i="13"/>
  <c r="N23" i="13"/>
  <c r="M23" i="13"/>
  <c r="L23" i="13"/>
  <c r="K23" i="13"/>
  <c r="J23" i="13"/>
  <c r="N22" i="13"/>
  <c r="M22" i="13"/>
  <c r="L22" i="13"/>
  <c r="K22" i="13"/>
  <c r="J22" i="13"/>
  <c r="N21" i="13"/>
  <c r="M21" i="13"/>
  <c r="L21" i="13"/>
  <c r="K21" i="13"/>
  <c r="J21" i="13"/>
  <c r="N20" i="13"/>
  <c r="M20" i="13"/>
  <c r="L20" i="13"/>
  <c r="K20" i="13"/>
  <c r="J20" i="13"/>
  <c r="N19" i="13"/>
  <c r="M19" i="13"/>
  <c r="L19" i="13"/>
  <c r="K19" i="13"/>
  <c r="J19" i="13"/>
  <c r="N18" i="13"/>
  <c r="M18" i="13"/>
  <c r="L18" i="13"/>
  <c r="K18" i="13"/>
  <c r="J18" i="13"/>
  <c r="N17" i="13"/>
  <c r="L17" i="13"/>
  <c r="K17" i="13"/>
  <c r="J17" i="13"/>
  <c r="R637" i="13" l="1"/>
  <c r="T637" i="13" s="1"/>
  <c r="U637" i="13" s="1"/>
  <c r="R807" i="13"/>
  <c r="T807" i="13" s="1"/>
  <c r="U807" i="13" s="1"/>
  <c r="S637" i="13"/>
  <c r="R252" i="13"/>
  <c r="T252" i="13" s="1"/>
  <c r="U252" i="13" s="1"/>
  <c r="S252" i="13"/>
  <c r="R253" i="13"/>
  <c r="T253" i="13" s="1"/>
  <c r="U253" i="13" s="1"/>
  <c r="S807" i="13"/>
  <c r="R285" i="13"/>
  <c r="T285" i="13" s="1"/>
  <c r="U285" i="13" s="1"/>
  <c r="S285" i="13"/>
  <c r="R264" i="13"/>
  <c r="T264" i="13" s="1"/>
  <c r="U264" i="13" s="1"/>
  <c r="R272" i="13"/>
  <c r="R276" i="13"/>
  <c r="R268" i="13"/>
  <c r="T268" i="13" s="1"/>
  <c r="U268" i="13" s="1"/>
  <c r="T879" i="13"/>
  <c r="U879" i="13" s="1"/>
  <c r="T861" i="13"/>
  <c r="U861" i="13" s="1"/>
  <c r="R550" i="13"/>
  <c r="T860" i="13"/>
  <c r="U860" i="13" s="1"/>
  <c r="R737" i="13"/>
  <c r="R177" i="13"/>
  <c r="R195" i="13"/>
  <c r="R325" i="13"/>
  <c r="R211" i="13"/>
  <c r="R425" i="13"/>
  <c r="R197" i="13"/>
  <c r="R228" i="13"/>
  <c r="R481" i="13"/>
  <c r="R513" i="13"/>
  <c r="R546" i="13"/>
  <c r="R735" i="13"/>
  <c r="R739" i="13"/>
  <c r="R751" i="13"/>
  <c r="R783" i="13"/>
  <c r="R792" i="13"/>
  <c r="R837" i="13"/>
  <c r="R853" i="13"/>
  <c r="S888" i="13"/>
  <c r="R889" i="13"/>
  <c r="R193" i="13"/>
  <c r="R263" i="13"/>
  <c r="R267" i="13"/>
  <c r="R271" i="13"/>
  <c r="R275" i="13"/>
  <c r="R279" i="13"/>
  <c r="R280" i="13"/>
  <c r="R710" i="13"/>
  <c r="R785" i="13"/>
  <c r="R230" i="13"/>
  <c r="R234" i="13"/>
  <c r="R286" i="13"/>
  <c r="R290" i="13"/>
  <c r="R294" i="13"/>
  <c r="R298" i="13"/>
  <c r="R302" i="13"/>
  <c r="R306" i="13"/>
  <c r="R310" i="13"/>
  <c r="R314" i="13"/>
  <c r="S736" i="13"/>
  <c r="R753" i="13"/>
  <c r="R237" i="13"/>
  <c r="R241" i="13"/>
  <c r="R245" i="13"/>
  <c r="R249" i="13"/>
  <c r="R257" i="13"/>
  <c r="R343" i="13"/>
  <c r="R347" i="13"/>
  <c r="R351" i="13"/>
  <c r="S231" i="13"/>
  <c r="R236" i="13"/>
  <c r="R240" i="13"/>
  <c r="R244" i="13"/>
  <c r="R248" i="13"/>
  <c r="R256" i="13"/>
  <c r="R260" i="13"/>
  <c r="R355" i="13"/>
  <c r="R449" i="13"/>
  <c r="R655" i="13"/>
  <c r="S712" i="13"/>
  <c r="R714" i="13"/>
  <c r="R718" i="13"/>
  <c r="R757" i="13"/>
  <c r="R761" i="13"/>
  <c r="R802" i="13"/>
  <c r="R881" i="13"/>
  <c r="R885" i="13"/>
  <c r="R688" i="13"/>
  <c r="R712" i="13"/>
  <c r="R789" i="13"/>
  <c r="R803" i="13"/>
  <c r="R811" i="13"/>
  <c r="R851" i="13"/>
  <c r="R283" i="13"/>
  <c r="R287" i="13"/>
  <c r="R291" i="13"/>
  <c r="R295" i="13"/>
  <c r="R299" i="13"/>
  <c r="R303" i="13"/>
  <c r="R307" i="13"/>
  <c r="R311" i="13"/>
  <c r="R315" i="13"/>
  <c r="R319" i="13"/>
  <c r="R323" i="13"/>
  <c r="S786" i="13"/>
  <c r="R787" i="13"/>
  <c r="R665" i="13"/>
  <c r="R669" i="13"/>
  <c r="R673" i="13"/>
  <c r="R677" i="13"/>
  <c r="S690" i="13"/>
  <c r="R692" i="13"/>
  <c r="R708" i="13"/>
  <c r="S711" i="13"/>
  <c r="R716" i="13"/>
  <c r="P885" i="13"/>
  <c r="S887" i="13"/>
  <c r="S438" i="13"/>
  <c r="P449" i="13"/>
  <c r="S674" i="13"/>
  <c r="R887" i="13"/>
  <c r="R200" i="13"/>
  <c r="R385" i="13"/>
  <c r="S392" i="13"/>
  <c r="R397" i="13"/>
  <c r="R401" i="13"/>
  <c r="R409" i="13"/>
  <c r="R417" i="13"/>
  <c r="S470" i="13"/>
  <c r="S478" i="13"/>
  <c r="R755" i="13"/>
  <c r="R759" i="13"/>
  <c r="R767" i="13"/>
  <c r="R769" i="13"/>
  <c r="S188" i="13"/>
  <c r="S192" i="13"/>
  <c r="S334" i="13"/>
  <c r="S426" i="13"/>
  <c r="R651" i="13"/>
  <c r="R682" i="13"/>
  <c r="R733" i="13"/>
  <c r="S750" i="13"/>
  <c r="S782" i="13"/>
  <c r="S810" i="13"/>
  <c r="R815" i="13"/>
  <c r="R831" i="13"/>
  <c r="R363" i="13"/>
  <c r="R387" i="13"/>
  <c r="R391" i="13"/>
  <c r="R395" i="13"/>
  <c r="R399" i="13"/>
  <c r="R451" i="13"/>
  <c r="R483" i="13"/>
  <c r="R499" i="13"/>
  <c r="R515" i="13"/>
  <c r="S553" i="13"/>
  <c r="P560" i="13"/>
  <c r="S657" i="13"/>
  <c r="R659" i="13"/>
  <c r="R663" i="13"/>
  <c r="R773" i="13"/>
  <c r="R777" i="13"/>
  <c r="P851" i="13"/>
  <c r="S853" i="13"/>
  <c r="S854" i="13"/>
  <c r="R859" i="13"/>
  <c r="R318" i="13"/>
  <c r="R322" i="13"/>
  <c r="S327" i="13"/>
  <c r="S331" i="13"/>
  <c r="R427" i="13"/>
  <c r="R431" i="13"/>
  <c r="R435" i="13"/>
  <c r="S710" i="13"/>
  <c r="P751" i="13"/>
  <c r="P783" i="13"/>
  <c r="R823" i="13"/>
  <c r="R847" i="13"/>
  <c r="S855" i="13"/>
  <c r="R857" i="13"/>
  <c r="R863" i="13"/>
  <c r="R871" i="13"/>
  <c r="R213" i="13"/>
  <c r="R217" i="13"/>
  <c r="S230" i="13"/>
  <c r="R231" i="13"/>
  <c r="R235" i="13"/>
  <c r="S237" i="13"/>
  <c r="S241" i="13"/>
  <c r="S245" i="13"/>
  <c r="S249" i="13"/>
  <c r="S257" i="13"/>
  <c r="S264" i="13"/>
  <c r="S268" i="13"/>
  <c r="S272" i="13"/>
  <c r="S276" i="13"/>
  <c r="S280" i="13"/>
  <c r="S283" i="13"/>
  <c r="S287" i="13"/>
  <c r="S291" i="13"/>
  <c r="S295" i="13"/>
  <c r="S299" i="13"/>
  <c r="S303" i="13"/>
  <c r="S307" i="13"/>
  <c r="S311" i="13"/>
  <c r="S315" i="13"/>
  <c r="S319" i="13"/>
  <c r="S323" i="13"/>
  <c r="S336" i="13"/>
  <c r="R337" i="13"/>
  <c r="S337" i="13"/>
  <c r="S340" i="13"/>
  <c r="S341" i="13"/>
  <c r="S343" i="13"/>
  <c r="R344" i="13"/>
  <c r="S344" i="13"/>
  <c r="S347" i="13"/>
  <c r="S348" i="13"/>
  <c r="S351" i="13"/>
  <c r="R352" i="13"/>
  <c r="S352" i="13"/>
  <c r="S355" i="13"/>
  <c r="S356" i="13"/>
  <c r="S359" i="13"/>
  <c r="R361" i="13"/>
  <c r="S388" i="13"/>
  <c r="R419" i="13"/>
  <c r="R423" i="13"/>
  <c r="R429" i="13"/>
  <c r="R433" i="13"/>
  <c r="R437" i="13"/>
  <c r="S462" i="13"/>
  <c r="S488" i="13"/>
  <c r="R497" i="13"/>
  <c r="S516" i="13"/>
  <c r="S520" i="13"/>
  <c r="S528" i="13"/>
  <c r="S532" i="13"/>
  <c r="S536" i="13"/>
  <c r="S540" i="13"/>
  <c r="P767" i="13"/>
  <c r="S770" i="13"/>
  <c r="R771" i="13"/>
  <c r="R775" i="13"/>
  <c r="S889" i="13"/>
  <c r="R20" i="13"/>
  <c r="R28" i="13"/>
  <c r="R36" i="13"/>
  <c r="R40" i="13"/>
  <c r="R44" i="13"/>
  <c r="R49" i="13"/>
  <c r="R53" i="13"/>
  <c r="R57" i="13"/>
  <c r="R61" i="13"/>
  <c r="R65" i="13"/>
  <c r="R69" i="13"/>
  <c r="R73" i="13"/>
  <c r="R77" i="13"/>
  <c r="R81" i="13"/>
  <c r="R85" i="13"/>
  <c r="R89" i="13"/>
  <c r="R93" i="13"/>
  <c r="R97" i="13"/>
  <c r="R101" i="13"/>
  <c r="R105" i="13"/>
  <c r="R109" i="13"/>
  <c r="R113" i="13"/>
  <c r="R117" i="13"/>
  <c r="R121" i="13"/>
  <c r="R125" i="13"/>
  <c r="R129" i="13"/>
  <c r="R133" i="13"/>
  <c r="R835" i="13"/>
  <c r="S22" i="13"/>
  <c r="R23" i="13"/>
  <c r="R31" i="13"/>
  <c r="S34" i="13"/>
  <c r="S38" i="13"/>
  <c r="S42" i="13"/>
  <c r="S47" i="13"/>
  <c r="S51" i="13"/>
  <c r="S55" i="13"/>
  <c r="S59" i="13"/>
  <c r="S63" i="13"/>
  <c r="S67" i="13"/>
  <c r="S71" i="13"/>
  <c r="S75" i="13"/>
  <c r="S79" i="13"/>
  <c r="S83" i="13"/>
  <c r="S87" i="13"/>
  <c r="S91" i="13"/>
  <c r="S95" i="13"/>
  <c r="S99" i="13"/>
  <c r="S103" i="13"/>
  <c r="S107" i="13"/>
  <c r="S111" i="13"/>
  <c r="S115" i="13"/>
  <c r="S119" i="13"/>
  <c r="S123" i="13"/>
  <c r="S127" i="13"/>
  <c r="S131" i="13"/>
  <c r="S135" i="13"/>
  <c r="R869" i="13"/>
  <c r="R137" i="13"/>
  <c r="R141" i="13"/>
  <c r="R145" i="13"/>
  <c r="R149" i="13"/>
  <c r="R154" i="13"/>
  <c r="R158" i="13"/>
  <c r="R162" i="13"/>
  <c r="R165" i="13"/>
  <c r="R169" i="13"/>
  <c r="R173" i="13"/>
  <c r="P200" i="13"/>
  <c r="S203" i="13"/>
  <c r="S207" i="13"/>
  <c r="R208" i="13"/>
  <c r="S220" i="13"/>
  <c r="S224" i="13"/>
  <c r="R225" i="13"/>
  <c r="R365" i="13"/>
  <c r="S368" i="13"/>
  <c r="R373" i="13"/>
  <c r="R389" i="13"/>
  <c r="R403" i="13"/>
  <c r="R407" i="13"/>
  <c r="R411" i="13"/>
  <c r="R415" i="13"/>
  <c r="P435" i="13"/>
  <c r="P481" i="13"/>
  <c r="S544" i="13"/>
  <c r="S546" i="13"/>
  <c r="R566" i="13"/>
  <c r="R570" i="13"/>
  <c r="R578" i="13"/>
  <c r="R582" i="13"/>
  <c r="R585" i="13"/>
  <c r="R589" i="13"/>
  <c r="R593" i="13"/>
  <c r="R597" i="13"/>
  <c r="R601" i="13"/>
  <c r="R605" i="13"/>
  <c r="R609" i="13"/>
  <c r="R613" i="13"/>
  <c r="R617" i="13"/>
  <c r="R621" i="13"/>
  <c r="R625" i="13"/>
  <c r="R629" i="13"/>
  <c r="R633" i="13"/>
  <c r="R641" i="13"/>
  <c r="R650" i="13"/>
  <c r="R653" i="13"/>
  <c r="P663" i="13"/>
  <c r="S665" i="13"/>
  <c r="R667" i="13"/>
  <c r="R671" i="13"/>
  <c r="S689" i="13"/>
  <c r="R690" i="13"/>
  <c r="R694" i="13"/>
  <c r="R702" i="13"/>
  <c r="S722" i="13"/>
  <c r="R724" i="13"/>
  <c r="R728" i="13"/>
  <c r="R741" i="13"/>
  <c r="R745" i="13"/>
  <c r="R749" i="13"/>
  <c r="R765" i="13"/>
  <c r="R781" i="13"/>
  <c r="R793" i="13"/>
  <c r="P809" i="13"/>
  <c r="R810" i="13"/>
  <c r="S833" i="13"/>
  <c r="S839" i="13"/>
  <c r="R841" i="13"/>
  <c r="R845" i="13"/>
  <c r="R865" i="13"/>
  <c r="S873" i="13"/>
  <c r="P190" i="13"/>
  <c r="S191" i="13"/>
  <c r="R359" i="13"/>
  <c r="S374" i="13"/>
  <c r="S378" i="13"/>
  <c r="S380" i="13"/>
  <c r="S404" i="13"/>
  <c r="R405" i="13"/>
  <c r="R467" i="13"/>
  <c r="S502" i="13"/>
  <c r="S510" i="13"/>
  <c r="P513" i="13"/>
  <c r="R548" i="13"/>
  <c r="R556" i="13"/>
  <c r="R560" i="13"/>
  <c r="R572" i="13"/>
  <c r="R576" i="13"/>
  <c r="R648" i="13"/>
  <c r="S695" i="13"/>
  <c r="R700" i="13"/>
  <c r="R726" i="13"/>
  <c r="S744" i="13"/>
  <c r="R747" i="13"/>
  <c r="P759" i="13"/>
  <c r="S762" i="13"/>
  <c r="R763" i="13"/>
  <c r="P775" i="13"/>
  <c r="S778" i="13"/>
  <c r="R779" i="13"/>
  <c r="S792" i="13"/>
  <c r="S798" i="13"/>
  <c r="S800" i="13"/>
  <c r="S832" i="13"/>
  <c r="R833" i="13"/>
  <c r="P835" i="13"/>
  <c r="S837" i="13"/>
  <c r="S838" i="13"/>
  <c r="R843" i="13"/>
  <c r="P869" i="13"/>
  <c r="S871" i="13"/>
  <c r="S872" i="13"/>
  <c r="R877" i="13"/>
  <c r="S139" i="13"/>
  <c r="S143" i="13"/>
  <c r="S147" i="13"/>
  <c r="S151" i="13"/>
  <c r="S156" i="13"/>
  <c r="S160" i="13"/>
  <c r="S163" i="13"/>
  <c r="S167" i="13"/>
  <c r="S171" i="13"/>
  <c r="S175" i="13"/>
  <c r="R181" i="13"/>
  <c r="R185" i="13"/>
  <c r="P222" i="13"/>
  <c r="R371" i="13"/>
  <c r="P401" i="13"/>
  <c r="S408" i="13"/>
  <c r="R413" i="13"/>
  <c r="S420" i="13"/>
  <c r="R421" i="13"/>
  <c r="S456" i="13"/>
  <c r="R465" i="13"/>
  <c r="P688" i="13"/>
  <c r="R819" i="13"/>
  <c r="P19" i="13"/>
  <c r="R24" i="13"/>
  <c r="P27" i="13"/>
  <c r="S30" i="13"/>
  <c r="R32" i="13"/>
  <c r="R35" i="13"/>
  <c r="R39" i="13"/>
  <c r="R43" i="13"/>
  <c r="R48" i="13"/>
  <c r="R52" i="13"/>
  <c r="R56" i="13"/>
  <c r="R60" i="13"/>
  <c r="R64" i="13"/>
  <c r="R68" i="13"/>
  <c r="R72" i="13"/>
  <c r="R76" i="13"/>
  <c r="R80" i="13"/>
  <c r="R84" i="13"/>
  <c r="R88" i="13"/>
  <c r="R92" i="13"/>
  <c r="R96" i="13"/>
  <c r="R100" i="13"/>
  <c r="R104" i="13"/>
  <c r="R108" i="13"/>
  <c r="R112" i="13"/>
  <c r="R116" i="13"/>
  <c r="R120" i="13"/>
  <c r="R124" i="13"/>
  <c r="R128" i="13"/>
  <c r="R132" i="13"/>
  <c r="R136" i="13"/>
  <c r="R140" i="13"/>
  <c r="R144" i="13"/>
  <c r="R148" i="13"/>
  <c r="R153" i="13"/>
  <c r="R157" i="13"/>
  <c r="R161" i="13"/>
  <c r="R164" i="13"/>
  <c r="R168" i="13"/>
  <c r="R172" i="13"/>
  <c r="R176" i="13"/>
  <c r="S180" i="13"/>
  <c r="S184" i="13"/>
  <c r="R189" i="13"/>
  <c r="P196" i="13"/>
  <c r="S81" i="13"/>
  <c r="S89" i="13"/>
  <c r="S97" i="13"/>
  <c r="S105" i="13"/>
  <c r="S113" i="13"/>
  <c r="S121" i="13"/>
  <c r="S129" i="13"/>
  <c r="S137" i="13"/>
  <c r="S145" i="13"/>
  <c r="S154" i="13"/>
  <c r="P205" i="13"/>
  <c r="S206" i="13"/>
  <c r="S19" i="13"/>
  <c r="R21" i="13"/>
  <c r="P24" i="13"/>
  <c r="S27" i="13"/>
  <c r="S29" i="13"/>
  <c r="P32" i="13"/>
  <c r="S88" i="13"/>
  <c r="S96" i="13"/>
  <c r="S104" i="13"/>
  <c r="S112" i="13"/>
  <c r="S120" i="13"/>
  <c r="S128" i="13"/>
  <c r="S136" i="13"/>
  <c r="S144" i="13"/>
  <c r="S153" i="13"/>
  <c r="S161" i="13"/>
  <c r="S168" i="13"/>
  <c r="S176" i="13"/>
  <c r="P182" i="13"/>
  <c r="S183" i="13"/>
  <c r="S223" i="13"/>
  <c r="S199" i="13"/>
  <c r="R204" i="13"/>
  <c r="P214" i="13"/>
  <c r="S215" i="13"/>
  <c r="P238" i="13"/>
  <c r="P239" i="13"/>
  <c r="S239" i="13"/>
  <c r="P250" i="13"/>
  <c r="S251" i="13"/>
  <c r="P254" i="13"/>
  <c r="P255" i="13"/>
  <c r="S255" i="13"/>
  <c r="P265" i="13"/>
  <c r="S266" i="13"/>
  <c r="P269" i="13"/>
  <c r="S270" i="13"/>
  <c r="P281" i="13"/>
  <c r="S282" i="13"/>
  <c r="P284" i="13"/>
  <c r="S289" i="13"/>
  <c r="P292" i="13"/>
  <c r="S293" i="13"/>
  <c r="S297" i="13"/>
  <c r="P300" i="13"/>
  <c r="S301" i="13"/>
  <c r="S305" i="13"/>
  <c r="P308" i="13"/>
  <c r="S309" i="13"/>
  <c r="S313" i="13"/>
  <c r="P316" i="13"/>
  <c r="S317" i="13"/>
  <c r="S321" i="13"/>
  <c r="S326" i="13"/>
  <c r="S330" i="13"/>
  <c r="R338" i="13"/>
  <c r="S364" i="13"/>
  <c r="R369" i="13"/>
  <c r="R375" i="13"/>
  <c r="R383" i="13"/>
  <c r="P399" i="13"/>
  <c r="P415" i="13"/>
  <c r="P433" i="13"/>
  <c r="R439" i="13"/>
  <c r="S442" i="13"/>
  <c r="R443" i="13"/>
  <c r="R447" i="13"/>
  <c r="S450" i="13"/>
  <c r="R453" i="13"/>
  <c r="R457" i="13"/>
  <c r="R461" i="13"/>
  <c r="P467" i="13"/>
  <c r="R471" i="13"/>
  <c r="S474" i="13"/>
  <c r="R475" i="13"/>
  <c r="R479" i="13"/>
  <c r="S482" i="13"/>
  <c r="R485" i="13"/>
  <c r="R489" i="13"/>
  <c r="R493" i="13"/>
  <c r="P499" i="13"/>
  <c r="R503" i="13"/>
  <c r="S506" i="13"/>
  <c r="R507" i="13"/>
  <c r="R511" i="13"/>
  <c r="S514" i="13"/>
  <c r="R517" i="13"/>
  <c r="S519" i="13"/>
  <c r="R521" i="13"/>
  <c r="R525" i="13"/>
  <c r="R529" i="13"/>
  <c r="R533" i="13"/>
  <c r="R537" i="13"/>
  <c r="R541" i="13"/>
  <c r="S548" i="13"/>
  <c r="S549" i="13"/>
  <c r="R558" i="13"/>
  <c r="S384" i="13"/>
  <c r="S397" i="13"/>
  <c r="S400" i="13"/>
  <c r="S413" i="13"/>
  <c r="S416" i="13"/>
  <c r="S434" i="13"/>
  <c r="S440" i="13"/>
  <c r="S446" i="13"/>
  <c r="S454" i="13"/>
  <c r="P465" i="13"/>
  <c r="S472" i="13"/>
  <c r="S486" i="13"/>
  <c r="S494" i="13"/>
  <c r="P497" i="13"/>
  <c r="S504" i="13"/>
  <c r="S518" i="13"/>
  <c r="S526" i="13"/>
  <c r="S530" i="13"/>
  <c r="S534" i="13"/>
  <c r="S538" i="13"/>
  <c r="S542" i="13"/>
  <c r="S551" i="13"/>
  <c r="S198" i="13"/>
  <c r="P208" i="13"/>
  <c r="S212" i="13"/>
  <c r="S216" i="13"/>
  <c r="R221" i="13"/>
  <c r="S229" i="13"/>
  <c r="P232" i="13"/>
  <c r="P233" i="13"/>
  <c r="S233" i="13"/>
  <c r="P328" i="13"/>
  <c r="P332" i="13"/>
  <c r="P335" i="13"/>
  <c r="S339" i="13"/>
  <c r="P342" i="13"/>
  <c r="S346" i="13"/>
  <c r="P350" i="13"/>
  <c r="S354" i="13"/>
  <c r="P358" i="13"/>
  <c r="S366" i="13"/>
  <c r="R367" i="13"/>
  <c r="P373" i="13"/>
  <c r="S376" i="13"/>
  <c r="R381" i="13"/>
  <c r="S381" i="13"/>
  <c r="S390" i="13"/>
  <c r="S396" i="13"/>
  <c r="S405" i="13"/>
  <c r="S406" i="13"/>
  <c r="S412" i="13"/>
  <c r="S422" i="13"/>
  <c r="S430" i="13"/>
  <c r="R441" i="13"/>
  <c r="R445" i="13"/>
  <c r="P451" i="13"/>
  <c r="R455" i="13"/>
  <c r="S458" i="13"/>
  <c r="R459" i="13"/>
  <c r="R463" i="13"/>
  <c r="S466" i="13"/>
  <c r="R469" i="13"/>
  <c r="R473" i="13"/>
  <c r="R477" i="13"/>
  <c r="P483" i="13"/>
  <c r="R487" i="13"/>
  <c r="S490" i="13"/>
  <c r="R491" i="13"/>
  <c r="S491" i="13"/>
  <c r="R495" i="13"/>
  <c r="S498" i="13"/>
  <c r="R501" i="13"/>
  <c r="R505" i="13"/>
  <c r="R509" i="13"/>
  <c r="P515" i="13"/>
  <c r="R519" i="13"/>
  <c r="S522" i="13"/>
  <c r="R523" i="13"/>
  <c r="R527" i="13"/>
  <c r="R531" i="13"/>
  <c r="R535" i="13"/>
  <c r="R539" i="13"/>
  <c r="R543" i="13"/>
  <c r="R552" i="13"/>
  <c r="S555" i="13"/>
  <c r="S559" i="13"/>
  <c r="S563" i="13"/>
  <c r="S567" i="13"/>
  <c r="S571" i="13"/>
  <c r="S575" i="13"/>
  <c r="S579" i="13"/>
  <c r="S583" i="13"/>
  <c r="S586" i="13"/>
  <c r="S590" i="13"/>
  <c r="S594" i="13"/>
  <c r="S598" i="13"/>
  <c r="S602" i="13"/>
  <c r="S606" i="13"/>
  <c r="S610" i="13"/>
  <c r="S614" i="13"/>
  <c r="S618" i="13"/>
  <c r="S622" i="13"/>
  <c r="S626" i="13"/>
  <c r="S630" i="13"/>
  <c r="S634" i="13"/>
  <c r="S638" i="13"/>
  <c r="S642" i="13"/>
  <c r="R644" i="13"/>
  <c r="R657" i="13"/>
  <c r="R661" i="13"/>
  <c r="P671" i="13"/>
  <c r="S673" i="13"/>
  <c r="R675" i="13"/>
  <c r="P682" i="13"/>
  <c r="S684" i="13"/>
  <c r="S685" i="13"/>
  <c r="R686" i="13"/>
  <c r="S704" i="13"/>
  <c r="S705" i="13"/>
  <c r="R706" i="13"/>
  <c r="S721" i="13"/>
  <c r="R722" i="13"/>
  <c r="S730" i="13"/>
  <c r="R743" i="13"/>
  <c r="P749" i="13"/>
  <c r="S752" i="13"/>
  <c r="S756" i="13"/>
  <c r="P757" i="13"/>
  <c r="S760" i="13"/>
  <c r="P765" i="13"/>
  <c r="S768" i="13"/>
  <c r="P773" i="13"/>
  <c r="S776" i="13"/>
  <c r="P781" i="13"/>
  <c r="S784" i="13"/>
  <c r="P789" i="13"/>
  <c r="R795" i="13"/>
  <c r="S806" i="13"/>
  <c r="S808" i="13"/>
  <c r="S817" i="13"/>
  <c r="R827" i="13"/>
  <c r="R839" i="13"/>
  <c r="S847" i="13"/>
  <c r="R849" i="13"/>
  <c r="R855" i="13"/>
  <c r="S865" i="13"/>
  <c r="R867" i="13"/>
  <c r="R873" i="13"/>
  <c r="S881" i="13"/>
  <c r="R883" i="13"/>
  <c r="S561" i="13"/>
  <c r="S565" i="13"/>
  <c r="P568" i="13"/>
  <c r="S569" i="13"/>
  <c r="S573" i="13"/>
  <c r="P576" i="13"/>
  <c r="S577" i="13"/>
  <c r="S581" i="13"/>
  <c r="S584" i="13"/>
  <c r="S588" i="13"/>
  <c r="P591" i="13"/>
  <c r="S592" i="13"/>
  <c r="S596" i="13"/>
  <c r="P599" i="13"/>
  <c r="S600" i="13"/>
  <c r="S604" i="13"/>
  <c r="P607" i="13"/>
  <c r="S608" i="13"/>
  <c r="S612" i="13"/>
  <c r="P615" i="13"/>
  <c r="S616" i="13"/>
  <c r="S620" i="13"/>
  <c r="P623" i="13"/>
  <c r="S624" i="13"/>
  <c r="S628" i="13"/>
  <c r="P631" i="13"/>
  <c r="S632" i="13"/>
  <c r="S636" i="13"/>
  <c r="P639" i="13"/>
  <c r="S640" i="13"/>
  <c r="P648" i="13"/>
  <c r="S650" i="13"/>
  <c r="S658" i="13"/>
  <c r="P700" i="13"/>
  <c r="S702" i="13"/>
  <c r="S703" i="13"/>
  <c r="P716" i="13"/>
  <c r="S719" i="13"/>
  <c r="P726" i="13"/>
  <c r="S729" i="13"/>
  <c r="S740" i="13"/>
  <c r="P747" i="13"/>
  <c r="S754" i="13"/>
  <c r="P755" i="13"/>
  <c r="S758" i="13"/>
  <c r="P763" i="13"/>
  <c r="S766" i="13"/>
  <c r="P771" i="13"/>
  <c r="S774" i="13"/>
  <c r="P779" i="13"/>
  <c r="P787" i="13"/>
  <c r="S790" i="13"/>
  <c r="S794" i="13"/>
  <c r="S802" i="13"/>
  <c r="S816" i="13"/>
  <c r="R817" i="13"/>
  <c r="P819" i="13"/>
  <c r="S821" i="13"/>
  <c r="S822" i="13"/>
  <c r="P843" i="13"/>
  <c r="S845" i="13"/>
  <c r="S846" i="13"/>
  <c r="P859" i="13"/>
  <c r="S863" i="13"/>
  <c r="S864" i="13"/>
  <c r="P877" i="13"/>
  <c r="S880" i="13"/>
  <c r="R594" i="13"/>
  <c r="R606" i="13"/>
  <c r="R610" i="13"/>
  <c r="R614" i="13"/>
  <c r="R618" i="13"/>
  <c r="R622" i="13"/>
  <c r="R626" i="13"/>
  <c r="R630" i="13"/>
  <c r="R634" i="13"/>
  <c r="R638" i="13"/>
  <c r="R642" i="13"/>
  <c r="R646" i="13"/>
  <c r="P655" i="13"/>
  <c r="S666" i="13"/>
  <c r="S681" i="13"/>
  <c r="S691" i="13"/>
  <c r="P694" i="13"/>
  <c r="S696" i="13"/>
  <c r="S713" i="13"/>
  <c r="P735" i="13"/>
  <c r="S748" i="13"/>
  <c r="P753" i="13"/>
  <c r="P761" i="13"/>
  <c r="S764" i="13"/>
  <c r="P769" i="13"/>
  <c r="S772" i="13"/>
  <c r="P777" i="13"/>
  <c r="S780" i="13"/>
  <c r="P785" i="13"/>
  <c r="S788" i="13"/>
  <c r="P801" i="13"/>
  <c r="R875" i="13"/>
  <c r="R19" i="13"/>
  <c r="S23" i="13"/>
  <c r="S26" i="13"/>
  <c r="P28" i="13"/>
  <c r="S33" i="13"/>
  <c r="S40" i="13"/>
  <c r="S41" i="13"/>
  <c r="S49" i="13"/>
  <c r="S50" i="13"/>
  <c r="S57" i="13"/>
  <c r="S58" i="13"/>
  <c r="S65" i="13"/>
  <c r="S66" i="13"/>
  <c r="S73" i="13"/>
  <c r="S74" i="13"/>
  <c r="P81" i="13"/>
  <c r="S82" i="13"/>
  <c r="P89" i="13"/>
  <c r="S90" i="13"/>
  <c r="P92" i="13"/>
  <c r="P97" i="13"/>
  <c r="S98" i="13"/>
  <c r="P100" i="13"/>
  <c r="P105" i="13"/>
  <c r="S106" i="13"/>
  <c r="P108" i="13"/>
  <c r="P113" i="13"/>
  <c r="S114" i="13"/>
  <c r="P116" i="13"/>
  <c r="P121" i="13"/>
  <c r="S122" i="13"/>
  <c r="P124" i="13"/>
  <c r="P129" i="13"/>
  <c r="S130" i="13"/>
  <c r="P132" i="13"/>
  <c r="P137" i="13"/>
  <c r="S138" i="13"/>
  <c r="P140" i="13"/>
  <c r="P145" i="13"/>
  <c r="S146" i="13"/>
  <c r="P148" i="13"/>
  <c r="P154" i="13"/>
  <c r="S155" i="13"/>
  <c r="P157" i="13"/>
  <c r="P162" i="13"/>
  <c r="P164" i="13"/>
  <c r="P169" i="13"/>
  <c r="S170" i="13"/>
  <c r="R171" i="13"/>
  <c r="P172" i="13"/>
  <c r="R178" i="13"/>
  <c r="S178" i="13"/>
  <c r="R184" i="13"/>
  <c r="S185" i="13"/>
  <c r="R186" i="13"/>
  <c r="S186" i="13"/>
  <c r="R192" i="13"/>
  <c r="S193" i="13"/>
  <c r="P194" i="13"/>
  <c r="R194" i="13"/>
  <c r="S200" i="13"/>
  <c r="R201" i="13"/>
  <c r="S208" i="13"/>
  <c r="R209" i="13"/>
  <c r="R216" i="13"/>
  <c r="S217" i="13"/>
  <c r="R218" i="13"/>
  <c r="S218" i="13"/>
  <c r="R224" i="13"/>
  <c r="S225" i="13"/>
  <c r="R226" i="13"/>
  <c r="S228" i="13"/>
  <c r="R229" i="13"/>
  <c r="P230" i="13"/>
  <c r="P231" i="13"/>
  <c r="P236" i="13"/>
  <c r="P242" i="13"/>
  <c r="S243" i="13"/>
  <c r="P258" i="13"/>
  <c r="S259" i="13"/>
  <c r="P273" i="13"/>
  <c r="S274" i="13"/>
  <c r="S85" i="13"/>
  <c r="S92" i="13"/>
  <c r="S93" i="13"/>
  <c r="S100" i="13"/>
  <c r="S101" i="13"/>
  <c r="S108" i="13"/>
  <c r="S109" i="13"/>
  <c r="S116" i="13"/>
  <c r="S117" i="13"/>
  <c r="S124" i="13"/>
  <c r="S125" i="13"/>
  <c r="S132" i="13"/>
  <c r="S133" i="13"/>
  <c r="S140" i="13"/>
  <c r="S141" i="13"/>
  <c r="S148" i="13"/>
  <c r="S149" i="13"/>
  <c r="S157" i="13"/>
  <c r="S158" i="13"/>
  <c r="S164" i="13"/>
  <c r="S172" i="13"/>
  <c r="P178" i="13"/>
  <c r="S179" i="13"/>
  <c r="P186" i="13"/>
  <c r="S187" i="13"/>
  <c r="P201" i="13"/>
  <c r="S202" i="13"/>
  <c r="P204" i="13"/>
  <c r="P209" i="13"/>
  <c r="S210" i="13"/>
  <c r="S211" i="13"/>
  <c r="P218" i="13"/>
  <c r="S219" i="13"/>
  <c r="P226" i="13"/>
  <c r="P229" i="13"/>
  <c r="P246" i="13"/>
  <c r="P247" i="13"/>
  <c r="S247" i="13"/>
  <c r="P261" i="13"/>
  <c r="P262" i="13"/>
  <c r="S262" i="13"/>
  <c r="P277" i="13"/>
  <c r="S278" i="13"/>
  <c r="S18" i="13"/>
  <c r="P20" i="13"/>
  <c r="P23" i="13"/>
  <c r="R25" i="13"/>
  <c r="S25" i="13"/>
  <c r="R27" i="13"/>
  <c r="R30" i="13"/>
  <c r="S31" i="13"/>
  <c r="S36" i="13"/>
  <c r="S37" i="13"/>
  <c r="S44" i="13"/>
  <c r="S46" i="13"/>
  <c r="S53" i="13"/>
  <c r="S54" i="13"/>
  <c r="S61" i="13"/>
  <c r="S62" i="13"/>
  <c r="S69" i="13"/>
  <c r="S70" i="13"/>
  <c r="S77" i="13"/>
  <c r="S78" i="13"/>
  <c r="P85" i="13"/>
  <c r="S86" i="13"/>
  <c r="P88" i="13"/>
  <c r="P93" i="13"/>
  <c r="S94" i="13"/>
  <c r="P96" i="13"/>
  <c r="P101" i="13"/>
  <c r="S102" i="13"/>
  <c r="P104" i="13"/>
  <c r="P109" i="13"/>
  <c r="S110" i="13"/>
  <c r="P112" i="13"/>
  <c r="P117" i="13"/>
  <c r="S118" i="13"/>
  <c r="P120" i="13"/>
  <c r="P125" i="13"/>
  <c r="S126" i="13"/>
  <c r="P128" i="13"/>
  <c r="P133" i="13"/>
  <c r="S134" i="13"/>
  <c r="P136" i="13"/>
  <c r="P141" i="13"/>
  <c r="S142" i="13"/>
  <c r="P144" i="13"/>
  <c r="P149" i="13"/>
  <c r="S150" i="13"/>
  <c r="P153" i="13"/>
  <c r="P158" i="13"/>
  <c r="S159" i="13"/>
  <c r="P161" i="13"/>
  <c r="P165" i="13"/>
  <c r="S166" i="13"/>
  <c r="R167" i="13"/>
  <c r="P168" i="13"/>
  <c r="P173" i="13"/>
  <c r="S174" i="13"/>
  <c r="P176" i="13"/>
  <c r="R180" i="13"/>
  <c r="S181" i="13"/>
  <c r="R182" i="13"/>
  <c r="S182" i="13"/>
  <c r="R188" i="13"/>
  <c r="S189" i="13"/>
  <c r="R190" i="13"/>
  <c r="S190" i="13"/>
  <c r="S194" i="13"/>
  <c r="R196" i="13"/>
  <c r="S196" i="13"/>
  <c r="S197" i="13"/>
  <c r="S204" i="13"/>
  <c r="R205" i="13"/>
  <c r="R212" i="13"/>
  <c r="S213" i="13"/>
  <c r="R214" i="13"/>
  <c r="S214" i="13"/>
  <c r="R220" i="13"/>
  <c r="S221" i="13"/>
  <c r="R222" i="13"/>
  <c r="S222" i="13"/>
  <c r="R232" i="13"/>
  <c r="R233" i="13"/>
  <c r="P234" i="13"/>
  <c r="S235" i="13"/>
  <c r="S21" i="13"/>
  <c r="R238" i="13"/>
  <c r="S238" i="13"/>
  <c r="R239" i="13"/>
  <c r="P240" i="13"/>
  <c r="P241" i="13"/>
  <c r="R246" i="13"/>
  <c r="S246" i="13"/>
  <c r="R247" i="13"/>
  <c r="P248" i="13"/>
  <c r="P249" i="13"/>
  <c r="R254" i="13"/>
  <c r="S254" i="13"/>
  <c r="R255" i="13"/>
  <c r="P256" i="13"/>
  <c r="P257" i="13"/>
  <c r="R261" i="13"/>
  <c r="S261" i="13"/>
  <c r="R262" i="13"/>
  <c r="P263" i="13"/>
  <c r="P264" i="13"/>
  <c r="R269" i="13"/>
  <c r="S269" i="13"/>
  <c r="R270" i="13"/>
  <c r="P271" i="13"/>
  <c r="P272" i="13"/>
  <c r="R277" i="13"/>
  <c r="S277" i="13"/>
  <c r="R278" i="13"/>
  <c r="P279" i="13"/>
  <c r="P280" i="13"/>
  <c r="R284" i="13"/>
  <c r="S284" i="13"/>
  <c r="P286" i="13"/>
  <c r="P287" i="13"/>
  <c r="R292" i="13"/>
  <c r="S292" i="13"/>
  <c r="R293" i="13"/>
  <c r="P294" i="13"/>
  <c r="P295" i="13"/>
  <c r="R300" i="13"/>
  <c r="S300" i="13"/>
  <c r="R301" i="13"/>
  <c r="P302" i="13"/>
  <c r="P303" i="13"/>
  <c r="R308" i="13"/>
  <c r="S308" i="13"/>
  <c r="R309" i="13"/>
  <c r="P310" i="13"/>
  <c r="P311" i="13"/>
  <c r="R316" i="13"/>
  <c r="S316" i="13"/>
  <c r="R317" i="13"/>
  <c r="P318" i="13"/>
  <c r="P319" i="13"/>
  <c r="R340" i="13"/>
  <c r="R342" i="13"/>
  <c r="R345" i="13"/>
  <c r="S349" i="13"/>
  <c r="R350" i="13"/>
  <c r="R353" i="13"/>
  <c r="S357" i="13"/>
  <c r="R358" i="13"/>
  <c r="P363" i="13"/>
  <c r="P365" i="13"/>
  <c r="S370" i="13"/>
  <c r="R379" i="13"/>
  <c r="R393" i="13"/>
  <c r="S328" i="13"/>
  <c r="S332" i="13"/>
  <c r="S335" i="13"/>
  <c r="S342" i="13"/>
  <c r="S350" i="13"/>
  <c r="S358" i="13"/>
  <c r="P237" i="13"/>
  <c r="R242" i="13"/>
  <c r="R243" i="13"/>
  <c r="P244" i="13"/>
  <c r="P245" i="13"/>
  <c r="R250" i="13"/>
  <c r="R251" i="13"/>
  <c r="P252" i="13"/>
  <c r="P253" i="13"/>
  <c r="R258" i="13"/>
  <c r="R259" i="13"/>
  <c r="P260" i="13"/>
  <c r="R265" i="13"/>
  <c r="S265" i="13"/>
  <c r="R266" i="13"/>
  <c r="P267" i="13"/>
  <c r="P268" i="13"/>
  <c r="R273" i="13"/>
  <c r="S273" i="13"/>
  <c r="R274" i="13"/>
  <c r="P275" i="13"/>
  <c r="P276" i="13"/>
  <c r="R281" i="13"/>
  <c r="S281" i="13"/>
  <c r="R282" i="13"/>
  <c r="P283" i="13"/>
  <c r="R288" i="13"/>
  <c r="S288" i="13"/>
  <c r="R289" i="13"/>
  <c r="P290" i="13"/>
  <c r="P291" i="13"/>
  <c r="R296" i="13"/>
  <c r="S296" i="13"/>
  <c r="R297" i="13"/>
  <c r="P298" i="13"/>
  <c r="P299" i="13"/>
  <c r="R304" i="13"/>
  <c r="S304" i="13"/>
  <c r="R305" i="13"/>
  <c r="P306" i="13"/>
  <c r="P307" i="13"/>
  <c r="R312" i="13"/>
  <c r="S312" i="13"/>
  <c r="R313" i="13"/>
  <c r="P314" i="13"/>
  <c r="P315" i="13"/>
  <c r="R320" i="13"/>
  <c r="S320" i="13"/>
  <c r="R321" i="13"/>
  <c r="P322" i="13"/>
  <c r="P323" i="13"/>
  <c r="S325" i="13"/>
  <c r="S338" i="13"/>
  <c r="P341" i="13"/>
  <c r="S345" i="13"/>
  <c r="P348" i="13"/>
  <c r="R349" i="13"/>
  <c r="S353" i="13"/>
  <c r="P356" i="13"/>
  <c r="R357" i="13"/>
  <c r="S362" i="13"/>
  <c r="P371" i="13"/>
  <c r="R377" i="13"/>
  <c r="P383" i="13"/>
  <c r="P288" i="13"/>
  <c r="P296" i="13"/>
  <c r="P304" i="13"/>
  <c r="P312" i="13"/>
  <c r="P320" i="13"/>
  <c r="P329" i="13"/>
  <c r="S329" i="13"/>
  <c r="P333" i="13"/>
  <c r="S333" i="13"/>
  <c r="S360" i="13"/>
  <c r="S365" i="13"/>
  <c r="P367" i="13"/>
  <c r="P369" i="13"/>
  <c r="S372" i="13"/>
  <c r="P387" i="13"/>
  <c r="P389" i="13"/>
  <c r="S394" i="13"/>
  <c r="P403" i="13"/>
  <c r="P405" i="13"/>
  <c r="S410" i="13"/>
  <c r="P419" i="13"/>
  <c r="P421" i="13"/>
  <c r="S428" i="13"/>
  <c r="S435" i="13"/>
  <c r="P437" i="13"/>
  <c r="P439" i="13"/>
  <c r="S444" i="13"/>
  <c r="S451" i="13"/>
  <c r="P453" i="13"/>
  <c r="S460" i="13"/>
  <c r="S467" i="13"/>
  <c r="P469" i="13"/>
  <c r="P471" i="13"/>
  <c r="S476" i="13"/>
  <c r="S483" i="13"/>
  <c r="P485" i="13"/>
  <c r="S492" i="13"/>
  <c r="S499" i="13"/>
  <c r="P501" i="13"/>
  <c r="P503" i="13"/>
  <c r="S507" i="13"/>
  <c r="S508" i="13"/>
  <c r="P517" i="13"/>
  <c r="S523" i="13"/>
  <c r="S524" i="13"/>
  <c r="S547" i="13"/>
  <c r="P548" i="13"/>
  <c r="P554" i="13"/>
  <c r="P379" i="13"/>
  <c r="P381" i="13"/>
  <c r="S386" i="13"/>
  <c r="P395" i="13"/>
  <c r="P397" i="13"/>
  <c r="S402" i="13"/>
  <c r="P411" i="13"/>
  <c r="P413" i="13"/>
  <c r="S418" i="13"/>
  <c r="S427" i="13"/>
  <c r="P429" i="13"/>
  <c r="P431" i="13"/>
  <c r="S436" i="13"/>
  <c r="S443" i="13"/>
  <c r="P445" i="13"/>
  <c r="S452" i="13"/>
  <c r="S459" i="13"/>
  <c r="P461" i="13"/>
  <c r="P463" i="13"/>
  <c r="S468" i="13"/>
  <c r="S475" i="13"/>
  <c r="P477" i="13"/>
  <c r="S484" i="13"/>
  <c r="P493" i="13"/>
  <c r="P495" i="13"/>
  <c r="S500" i="13"/>
  <c r="P509" i="13"/>
  <c r="S515" i="13"/>
  <c r="P525" i="13"/>
  <c r="P527" i="13"/>
  <c r="P529" i="13"/>
  <c r="P531" i="13"/>
  <c r="P533" i="13"/>
  <c r="P535" i="13"/>
  <c r="P537" i="13"/>
  <c r="P539" i="13"/>
  <c r="P541" i="13"/>
  <c r="P543" i="13"/>
  <c r="P552" i="13"/>
  <c r="S373" i="13"/>
  <c r="P375" i="13"/>
  <c r="P377" i="13"/>
  <c r="S382" i="13"/>
  <c r="S389" i="13"/>
  <c r="P391" i="13"/>
  <c r="S398" i="13"/>
  <c r="P407" i="13"/>
  <c r="P409" i="13"/>
  <c r="S414" i="13"/>
  <c r="S421" i="13"/>
  <c r="P423" i="13"/>
  <c r="S425" i="13"/>
  <c r="P427" i="13"/>
  <c r="S432" i="13"/>
  <c r="P441" i="13"/>
  <c r="P443" i="13"/>
  <c r="S448" i="13"/>
  <c r="P457" i="13"/>
  <c r="P459" i="13"/>
  <c r="S464" i="13"/>
  <c r="P473" i="13"/>
  <c r="P475" i="13"/>
  <c r="S480" i="13"/>
  <c r="P489" i="13"/>
  <c r="P491" i="13"/>
  <c r="S496" i="13"/>
  <c r="P505" i="13"/>
  <c r="P507" i="13"/>
  <c r="S511" i="13"/>
  <c r="S512" i="13"/>
  <c r="P521" i="13"/>
  <c r="P523" i="13"/>
  <c r="S527" i="13"/>
  <c r="R528" i="13"/>
  <c r="S529" i="13"/>
  <c r="R530" i="13"/>
  <c r="S531" i="13"/>
  <c r="R532" i="13"/>
  <c r="S533" i="13"/>
  <c r="R534" i="13"/>
  <c r="S535" i="13"/>
  <c r="R536" i="13"/>
  <c r="S537" i="13"/>
  <c r="R538" i="13"/>
  <c r="S539" i="13"/>
  <c r="R540" i="13"/>
  <c r="S541" i="13"/>
  <c r="R542" i="13"/>
  <c r="S543" i="13"/>
  <c r="R544" i="13"/>
  <c r="P547" i="13"/>
  <c r="P550" i="13"/>
  <c r="P556" i="13"/>
  <c r="S557" i="13"/>
  <c r="R555" i="13"/>
  <c r="S556" i="13"/>
  <c r="P562" i="13"/>
  <c r="R563" i="13"/>
  <c r="S564" i="13"/>
  <c r="R568" i="13"/>
  <c r="P570" i="13"/>
  <c r="R571" i="13"/>
  <c r="S572" i="13"/>
  <c r="R574" i="13"/>
  <c r="P578" i="13"/>
  <c r="R579" i="13"/>
  <c r="P585" i="13"/>
  <c r="R586" i="13"/>
  <c r="R591" i="13"/>
  <c r="S591" i="13"/>
  <c r="R592" i="13"/>
  <c r="P593" i="13"/>
  <c r="P594" i="13"/>
  <c r="R599" i="13"/>
  <c r="S599" i="13"/>
  <c r="P601" i="13"/>
  <c r="R602" i="13"/>
  <c r="R607" i="13"/>
  <c r="S607" i="13"/>
  <c r="R608" i="13"/>
  <c r="P609" i="13"/>
  <c r="P610" i="13"/>
  <c r="R615" i="13"/>
  <c r="S615" i="13"/>
  <c r="R616" i="13"/>
  <c r="P617" i="13"/>
  <c r="P618" i="13"/>
  <c r="R623" i="13"/>
  <c r="S623" i="13"/>
  <c r="R624" i="13"/>
  <c r="P625" i="13"/>
  <c r="P626" i="13"/>
  <c r="R631" i="13"/>
  <c r="S631" i="13"/>
  <c r="R632" i="13"/>
  <c r="P633" i="13"/>
  <c r="P634" i="13"/>
  <c r="R639" i="13"/>
  <c r="S639" i="13"/>
  <c r="R640" i="13"/>
  <c r="P641" i="13"/>
  <c r="P642" i="13"/>
  <c r="S644" i="13"/>
  <c r="S645" i="13"/>
  <c r="P650" i="13"/>
  <c r="S651" i="13"/>
  <c r="S652" i="13"/>
  <c r="P657" i="13"/>
  <c r="S659" i="13"/>
  <c r="S660" i="13"/>
  <c r="P665" i="13"/>
  <c r="S667" i="13"/>
  <c r="S668" i="13"/>
  <c r="P673" i="13"/>
  <c r="S675" i="13"/>
  <c r="S676" i="13"/>
  <c r="S679" i="13"/>
  <c r="P690" i="13"/>
  <c r="R696" i="13"/>
  <c r="P702" i="13"/>
  <c r="R554" i="13"/>
  <c r="P558" i="13"/>
  <c r="R562" i="13"/>
  <c r="R564" i="13"/>
  <c r="P566" i="13"/>
  <c r="P574" i="13"/>
  <c r="R580" i="13"/>
  <c r="S580" i="13"/>
  <c r="P582" i="13"/>
  <c r="R587" i="13"/>
  <c r="S587" i="13"/>
  <c r="P589" i="13"/>
  <c r="R595" i="13"/>
  <c r="S595" i="13"/>
  <c r="R596" i="13"/>
  <c r="P597" i="13"/>
  <c r="R603" i="13"/>
  <c r="S603" i="13"/>
  <c r="P605" i="13"/>
  <c r="R611" i="13"/>
  <c r="S611" i="13"/>
  <c r="R612" i="13"/>
  <c r="P613" i="13"/>
  <c r="R619" i="13"/>
  <c r="S619" i="13"/>
  <c r="R620" i="13"/>
  <c r="P621" i="13"/>
  <c r="R627" i="13"/>
  <c r="S627" i="13"/>
  <c r="R628" i="13"/>
  <c r="P629" i="13"/>
  <c r="R635" i="13"/>
  <c r="S635" i="13"/>
  <c r="R636" i="13"/>
  <c r="P637" i="13"/>
  <c r="P646" i="13"/>
  <c r="S648" i="13"/>
  <c r="S649" i="13"/>
  <c r="P653" i="13"/>
  <c r="S655" i="13"/>
  <c r="S656" i="13"/>
  <c r="P661" i="13"/>
  <c r="S663" i="13"/>
  <c r="S664" i="13"/>
  <c r="P669" i="13"/>
  <c r="S671" i="13"/>
  <c r="S672" i="13"/>
  <c r="P677" i="13"/>
  <c r="S682" i="13"/>
  <c r="S683" i="13"/>
  <c r="R684" i="13"/>
  <c r="P686" i="13"/>
  <c r="S688" i="13"/>
  <c r="S697" i="13"/>
  <c r="R698" i="13"/>
  <c r="R704" i="13"/>
  <c r="R720" i="13"/>
  <c r="R731" i="13"/>
  <c r="P564" i="13"/>
  <c r="P572" i="13"/>
  <c r="P580" i="13"/>
  <c r="S585" i="13"/>
  <c r="P587" i="13"/>
  <c r="S593" i="13"/>
  <c r="P595" i="13"/>
  <c r="S601" i="13"/>
  <c r="P603" i="13"/>
  <c r="S609" i="13"/>
  <c r="P611" i="13"/>
  <c r="S617" i="13"/>
  <c r="P619" i="13"/>
  <c r="S625" i="13"/>
  <c r="P627" i="13"/>
  <c r="S633" i="13"/>
  <c r="P635" i="13"/>
  <c r="S641" i="13"/>
  <c r="S646" i="13"/>
  <c r="S647" i="13"/>
  <c r="P651" i="13"/>
  <c r="S653" i="13"/>
  <c r="S654" i="13"/>
  <c r="P659" i="13"/>
  <c r="S661" i="13"/>
  <c r="S662" i="13"/>
  <c r="P667" i="13"/>
  <c r="S669" i="13"/>
  <c r="S670" i="13"/>
  <c r="P675" i="13"/>
  <c r="S677" i="13"/>
  <c r="S678" i="13"/>
  <c r="S680" i="13"/>
  <c r="S686" i="13"/>
  <c r="S687" i="13"/>
  <c r="S694" i="13"/>
  <c r="S692" i="13"/>
  <c r="P698" i="13"/>
  <c r="S700" i="13"/>
  <c r="P706" i="13"/>
  <c r="S708" i="13"/>
  <c r="S717" i="13"/>
  <c r="P724" i="13"/>
  <c r="S727" i="13"/>
  <c r="P733" i="13"/>
  <c r="S737" i="13"/>
  <c r="S738" i="13"/>
  <c r="P743" i="13"/>
  <c r="P793" i="13"/>
  <c r="P795" i="13"/>
  <c r="R799" i="13"/>
  <c r="S799" i="13"/>
  <c r="R801" i="13"/>
  <c r="P803" i="13"/>
  <c r="R809" i="13"/>
  <c r="P811" i="13"/>
  <c r="S820" i="13"/>
  <c r="R821" i="13"/>
  <c r="P823" i="13"/>
  <c r="S825" i="13"/>
  <c r="S826" i="13"/>
  <c r="S836" i="13"/>
  <c r="P841" i="13"/>
  <c r="S843" i="13"/>
  <c r="S844" i="13"/>
  <c r="P849" i="13"/>
  <c r="S851" i="13"/>
  <c r="S852" i="13"/>
  <c r="P857" i="13"/>
  <c r="S859" i="13"/>
  <c r="S862" i="13"/>
  <c r="P867" i="13"/>
  <c r="S869" i="13"/>
  <c r="S870" i="13"/>
  <c r="P875" i="13"/>
  <c r="S877" i="13"/>
  <c r="S878" i="13"/>
  <c r="P883" i="13"/>
  <c r="S885" i="13"/>
  <c r="S886" i="13"/>
  <c r="S693" i="13"/>
  <c r="S698" i="13"/>
  <c r="S699" i="13"/>
  <c r="S701" i="13"/>
  <c r="P704" i="13"/>
  <c r="S706" i="13"/>
  <c r="S707" i="13"/>
  <c r="S709" i="13"/>
  <c r="S714" i="13"/>
  <c r="S715" i="13"/>
  <c r="P720" i="13"/>
  <c r="S725" i="13"/>
  <c r="P731" i="13"/>
  <c r="S734" i="13"/>
  <c r="P741" i="13"/>
  <c r="S745" i="13"/>
  <c r="S746" i="13"/>
  <c r="S796" i="13"/>
  <c r="S804" i="13"/>
  <c r="S813" i="13"/>
  <c r="S814" i="13"/>
  <c r="S824" i="13"/>
  <c r="R825" i="13"/>
  <c r="P827" i="13"/>
  <c r="S829" i="13"/>
  <c r="S830" i="13"/>
  <c r="S834" i="13"/>
  <c r="P839" i="13"/>
  <c r="S841" i="13"/>
  <c r="S842" i="13"/>
  <c r="P847" i="13"/>
  <c r="S849" i="13"/>
  <c r="S850" i="13"/>
  <c r="P855" i="13"/>
  <c r="S857" i="13"/>
  <c r="S858" i="13"/>
  <c r="P865" i="13"/>
  <c r="S867" i="13"/>
  <c r="S868" i="13"/>
  <c r="P873" i="13"/>
  <c r="S875" i="13"/>
  <c r="S876" i="13"/>
  <c r="P881" i="13"/>
  <c r="S883" i="13"/>
  <c r="S884" i="13"/>
  <c r="P889" i="13"/>
  <c r="P710" i="13"/>
  <c r="P718" i="13"/>
  <c r="S723" i="13"/>
  <c r="P728" i="13"/>
  <c r="S732" i="13"/>
  <c r="P739" i="13"/>
  <c r="S742" i="13"/>
  <c r="S797" i="13"/>
  <c r="S805" i="13"/>
  <c r="S812" i="13"/>
  <c r="R813" i="13"/>
  <c r="P815" i="13"/>
  <c r="S818" i="13"/>
  <c r="S828" i="13"/>
  <c r="R829" i="13"/>
  <c r="P831" i="13"/>
  <c r="P837" i="13"/>
  <c r="S840" i="13"/>
  <c r="P845" i="13"/>
  <c r="S848" i="13"/>
  <c r="P853" i="13"/>
  <c r="S856" i="13"/>
  <c r="P863" i="13"/>
  <c r="S866" i="13"/>
  <c r="P871" i="13"/>
  <c r="S874" i="13"/>
  <c r="S882" i="13"/>
  <c r="P887" i="13"/>
  <c r="S890" i="13"/>
  <c r="R179" i="13"/>
  <c r="P179" i="13"/>
  <c r="R187" i="13"/>
  <c r="P187" i="13"/>
  <c r="R191" i="13"/>
  <c r="P191" i="13"/>
  <c r="R390" i="13"/>
  <c r="P390" i="13"/>
  <c r="R18" i="13"/>
  <c r="P18" i="13"/>
  <c r="S20" i="13"/>
  <c r="R22" i="13"/>
  <c r="P22" i="13"/>
  <c r="S24" i="13"/>
  <c r="R26" i="13"/>
  <c r="P26" i="13"/>
  <c r="S28" i="13"/>
  <c r="R34" i="13"/>
  <c r="R38" i="13"/>
  <c r="R42" i="13"/>
  <c r="R47" i="13"/>
  <c r="R51" i="13"/>
  <c r="R55" i="13"/>
  <c r="R59" i="13"/>
  <c r="R63" i="13"/>
  <c r="R67" i="13"/>
  <c r="R71" i="13"/>
  <c r="R75" i="13"/>
  <c r="R79" i="13"/>
  <c r="R83" i="13"/>
  <c r="R87" i="13"/>
  <c r="R91" i="13"/>
  <c r="R95" i="13"/>
  <c r="R99" i="13"/>
  <c r="R103" i="13"/>
  <c r="R107" i="13"/>
  <c r="R111" i="13"/>
  <c r="R115" i="13"/>
  <c r="R119" i="13"/>
  <c r="R123" i="13"/>
  <c r="R127" i="13"/>
  <c r="R131" i="13"/>
  <c r="R135" i="13"/>
  <c r="R139" i="13"/>
  <c r="R143" i="13"/>
  <c r="R147" i="13"/>
  <c r="R151" i="13"/>
  <c r="R156" i="13"/>
  <c r="R160" i="13"/>
  <c r="S162" i="13"/>
  <c r="R163" i="13"/>
  <c r="S165" i="13"/>
  <c r="P167" i="13"/>
  <c r="S169" i="13"/>
  <c r="P171" i="13"/>
  <c r="S173" i="13"/>
  <c r="R175" i="13"/>
  <c r="P177" i="13"/>
  <c r="P181" i="13"/>
  <c r="P185" i="13"/>
  <c r="P189" i="13"/>
  <c r="P193" i="13"/>
  <c r="S195" i="13"/>
  <c r="R199" i="13"/>
  <c r="S201" i="13"/>
  <c r="R203" i="13"/>
  <c r="S205" i="13"/>
  <c r="R207" i="13"/>
  <c r="S209" i="13"/>
  <c r="P213" i="13"/>
  <c r="P217" i="13"/>
  <c r="P221" i="13"/>
  <c r="P225" i="13"/>
  <c r="S232" i="13"/>
  <c r="P235" i="13"/>
  <c r="S240" i="13"/>
  <c r="P243" i="13"/>
  <c r="S248" i="13"/>
  <c r="P251" i="13"/>
  <c r="S256" i="13"/>
  <c r="P259" i="13"/>
  <c r="S263" i="13"/>
  <c r="P266" i="13"/>
  <c r="S271" i="13"/>
  <c r="P274" i="13"/>
  <c r="S279" i="13"/>
  <c r="P282" i="13"/>
  <c r="S286" i="13"/>
  <c r="P289" i="13"/>
  <c r="S294" i="13"/>
  <c r="P297" i="13"/>
  <c r="S302" i="13"/>
  <c r="P305" i="13"/>
  <c r="S310" i="13"/>
  <c r="P313" i="13"/>
  <c r="S318" i="13"/>
  <c r="P321" i="13"/>
  <c r="P327" i="13"/>
  <c r="P331" i="13"/>
  <c r="P334" i="13"/>
  <c r="R516" i="13"/>
  <c r="P516" i="13"/>
  <c r="S17" i="13"/>
  <c r="P29" i="13"/>
  <c r="R29" i="13"/>
  <c r="P31" i="13"/>
  <c r="S32" i="13"/>
  <c r="P36" i="13"/>
  <c r="P38" i="13"/>
  <c r="P40" i="13"/>
  <c r="P42" i="13"/>
  <c r="P44" i="13"/>
  <c r="P47" i="13"/>
  <c r="P49" i="13"/>
  <c r="P51" i="13"/>
  <c r="P53" i="13"/>
  <c r="P55" i="13"/>
  <c r="P57" i="13"/>
  <c r="P59" i="13"/>
  <c r="P61" i="13"/>
  <c r="P63" i="13"/>
  <c r="P65" i="13"/>
  <c r="P67" i="13"/>
  <c r="P69" i="13"/>
  <c r="P71" i="13"/>
  <c r="P73" i="13"/>
  <c r="P75" i="13"/>
  <c r="P77" i="13"/>
  <c r="P79" i="13"/>
  <c r="P197" i="13"/>
  <c r="S226" i="13"/>
  <c r="S234" i="13"/>
  <c r="S242" i="13"/>
  <c r="S250" i="13"/>
  <c r="S258" i="13"/>
  <c r="P326" i="13"/>
  <c r="P330" i="13"/>
  <c r="P340" i="13"/>
  <c r="P355" i="13"/>
  <c r="R484" i="13"/>
  <c r="P484" i="13"/>
  <c r="R183" i="13"/>
  <c r="P183" i="13"/>
  <c r="R215" i="13"/>
  <c r="P215" i="13"/>
  <c r="R219" i="13"/>
  <c r="P219" i="13"/>
  <c r="R223" i="13"/>
  <c r="P223" i="13"/>
  <c r="P228" i="13"/>
  <c r="P347" i="13"/>
  <c r="R17" i="13"/>
  <c r="P17" i="13"/>
  <c r="P21" i="13"/>
  <c r="P25" i="13"/>
  <c r="P33" i="13"/>
  <c r="R33" i="13"/>
  <c r="P35" i="13"/>
  <c r="S35" i="13"/>
  <c r="R37" i="13"/>
  <c r="P37" i="13"/>
  <c r="P39" i="13"/>
  <c r="S39" i="13"/>
  <c r="R41" i="13"/>
  <c r="P41" i="13"/>
  <c r="P43" i="13"/>
  <c r="S43" i="13"/>
  <c r="R46" i="13"/>
  <c r="P46" i="13"/>
  <c r="P48" i="13"/>
  <c r="S48" i="13"/>
  <c r="R50" i="13"/>
  <c r="P50" i="13"/>
  <c r="P52" i="13"/>
  <c r="S52" i="13"/>
  <c r="R54" i="13"/>
  <c r="P54" i="13"/>
  <c r="P56" i="13"/>
  <c r="S56" i="13"/>
  <c r="R58" i="13"/>
  <c r="P58" i="13"/>
  <c r="P60" i="13"/>
  <c r="S60" i="13"/>
  <c r="R62" i="13"/>
  <c r="P62" i="13"/>
  <c r="P64" i="13"/>
  <c r="S64" i="13"/>
  <c r="R66" i="13"/>
  <c r="P66" i="13"/>
  <c r="P68" i="13"/>
  <c r="S68" i="13"/>
  <c r="R70" i="13"/>
  <c r="P70" i="13"/>
  <c r="P72" i="13"/>
  <c r="S72" i="13"/>
  <c r="R74" i="13"/>
  <c r="P74" i="13"/>
  <c r="P76" i="13"/>
  <c r="S76" i="13"/>
  <c r="R78" i="13"/>
  <c r="P78" i="13"/>
  <c r="P80" i="13"/>
  <c r="S80" i="13"/>
  <c r="R82" i="13"/>
  <c r="P82" i="13"/>
  <c r="P84" i="13"/>
  <c r="S84" i="13"/>
  <c r="R86" i="13"/>
  <c r="P86" i="13"/>
  <c r="R90" i="13"/>
  <c r="P90" i="13"/>
  <c r="R94" i="13"/>
  <c r="P94" i="13"/>
  <c r="R98" i="13"/>
  <c r="P98" i="13"/>
  <c r="R102" i="13"/>
  <c r="P102" i="13"/>
  <c r="R106" i="13"/>
  <c r="P106" i="13"/>
  <c r="R110" i="13"/>
  <c r="P110" i="13"/>
  <c r="R114" i="13"/>
  <c r="P114" i="13"/>
  <c r="R118" i="13"/>
  <c r="P118" i="13"/>
  <c r="R122" i="13"/>
  <c r="P122" i="13"/>
  <c r="R126" i="13"/>
  <c r="P126" i="13"/>
  <c r="R130" i="13"/>
  <c r="P130" i="13"/>
  <c r="R134" i="13"/>
  <c r="P134" i="13"/>
  <c r="R138" i="13"/>
  <c r="P138" i="13"/>
  <c r="R142" i="13"/>
  <c r="P142" i="13"/>
  <c r="R146" i="13"/>
  <c r="P146" i="13"/>
  <c r="R150" i="13"/>
  <c r="P150" i="13"/>
  <c r="R155" i="13"/>
  <c r="P155" i="13"/>
  <c r="R159" i="13"/>
  <c r="P159" i="13"/>
  <c r="R166" i="13"/>
  <c r="P166" i="13"/>
  <c r="R170" i="13"/>
  <c r="P170" i="13"/>
  <c r="R174" i="13"/>
  <c r="P174" i="13"/>
  <c r="S177" i="13"/>
  <c r="P195" i="13"/>
  <c r="R198" i="13"/>
  <c r="P198" i="13"/>
  <c r="R202" i="13"/>
  <c r="P202" i="13"/>
  <c r="R206" i="13"/>
  <c r="P206" i="13"/>
  <c r="R210" i="13"/>
  <c r="P210" i="13"/>
  <c r="S236" i="13"/>
  <c r="S244" i="13"/>
  <c r="S260" i="13"/>
  <c r="S267" i="13"/>
  <c r="P270" i="13"/>
  <c r="S275" i="13"/>
  <c r="P278" i="13"/>
  <c r="P285" i="13"/>
  <c r="S290" i="13"/>
  <c r="P293" i="13"/>
  <c r="S298" i="13"/>
  <c r="P301" i="13"/>
  <c r="S306" i="13"/>
  <c r="P309" i="13"/>
  <c r="S314" i="13"/>
  <c r="P317" i="13"/>
  <c r="S322" i="13"/>
  <c r="R422" i="13"/>
  <c r="P422" i="13"/>
  <c r="R452" i="13"/>
  <c r="P452" i="13"/>
  <c r="P211" i="13"/>
  <c r="R326" i="13"/>
  <c r="R327" i="13"/>
  <c r="R328" i="13"/>
  <c r="R329" i="13"/>
  <c r="R330" i="13"/>
  <c r="R331" i="13"/>
  <c r="R332" i="13"/>
  <c r="R333" i="13"/>
  <c r="R334" i="13"/>
  <c r="R335" i="13"/>
  <c r="R336" i="13"/>
  <c r="P337" i="13"/>
  <c r="R339" i="13"/>
  <c r="P344" i="13"/>
  <c r="R346" i="13"/>
  <c r="P349" i="13"/>
  <c r="P352" i="13"/>
  <c r="R354" i="13"/>
  <c r="P357" i="13"/>
  <c r="P360" i="13"/>
  <c r="R366" i="13"/>
  <c r="P366" i="13"/>
  <c r="R398" i="13"/>
  <c r="P398" i="13"/>
  <c r="R428" i="13"/>
  <c r="P428" i="13"/>
  <c r="R460" i="13"/>
  <c r="P460" i="13"/>
  <c r="R492" i="13"/>
  <c r="P492" i="13"/>
  <c r="R524" i="13"/>
  <c r="P524" i="13"/>
  <c r="P30" i="13"/>
  <c r="P34" i="13"/>
  <c r="P83" i="13"/>
  <c r="P87" i="13"/>
  <c r="P91" i="13"/>
  <c r="P95" i="13"/>
  <c r="P99" i="13"/>
  <c r="P103" i="13"/>
  <c r="P107" i="13"/>
  <c r="P111" i="13"/>
  <c r="P115" i="13"/>
  <c r="P119" i="13"/>
  <c r="P123" i="13"/>
  <c r="P127" i="13"/>
  <c r="P131" i="13"/>
  <c r="P135" i="13"/>
  <c r="P139" i="13"/>
  <c r="P143" i="13"/>
  <c r="P147" i="13"/>
  <c r="P151" i="13"/>
  <c r="P156" i="13"/>
  <c r="P160" i="13"/>
  <c r="P163" i="13"/>
  <c r="P175" i="13"/>
  <c r="P180" i="13"/>
  <c r="P184" i="13"/>
  <c r="P188" i="13"/>
  <c r="P192" i="13"/>
  <c r="P199" i="13"/>
  <c r="P203" i="13"/>
  <c r="P207" i="13"/>
  <c r="P212" i="13"/>
  <c r="P216" i="13"/>
  <c r="P220" i="13"/>
  <c r="P224" i="13"/>
  <c r="P325" i="13"/>
  <c r="P336" i="13"/>
  <c r="P339" i="13"/>
  <c r="R341" i="13"/>
  <c r="P343" i="13"/>
  <c r="P346" i="13"/>
  <c r="R348" i="13"/>
  <c r="P351" i="13"/>
  <c r="P354" i="13"/>
  <c r="R356" i="13"/>
  <c r="P359" i="13"/>
  <c r="R374" i="13"/>
  <c r="P374" i="13"/>
  <c r="P385" i="13"/>
  <c r="R406" i="13"/>
  <c r="P406" i="13"/>
  <c r="P417" i="13"/>
  <c r="R436" i="13"/>
  <c r="P436" i="13"/>
  <c r="P447" i="13"/>
  <c r="R468" i="13"/>
  <c r="P468" i="13"/>
  <c r="P479" i="13"/>
  <c r="R500" i="13"/>
  <c r="P500" i="13"/>
  <c r="P511" i="13"/>
  <c r="P338" i="13"/>
  <c r="P345" i="13"/>
  <c r="P353" i="13"/>
  <c r="P361" i="13"/>
  <c r="R382" i="13"/>
  <c r="P382" i="13"/>
  <c r="P393" i="13"/>
  <c r="R414" i="13"/>
  <c r="P414" i="13"/>
  <c r="R444" i="13"/>
  <c r="P444" i="13"/>
  <c r="P455" i="13"/>
  <c r="R476" i="13"/>
  <c r="P476" i="13"/>
  <c r="P487" i="13"/>
  <c r="R508" i="13"/>
  <c r="P508" i="13"/>
  <c r="P519" i="13"/>
  <c r="R360" i="13"/>
  <c r="S363" i="13"/>
  <c r="R364" i="13"/>
  <c r="P364" i="13"/>
  <c r="S371" i="13"/>
  <c r="R372" i="13"/>
  <c r="P372" i="13"/>
  <c r="S379" i="13"/>
  <c r="R380" i="13"/>
  <c r="P380" i="13"/>
  <c r="S387" i="13"/>
  <c r="R388" i="13"/>
  <c r="P388" i="13"/>
  <c r="S395" i="13"/>
  <c r="R396" i="13"/>
  <c r="P396" i="13"/>
  <c r="S403" i="13"/>
  <c r="R404" i="13"/>
  <c r="P404" i="13"/>
  <c r="S411" i="13"/>
  <c r="R412" i="13"/>
  <c r="P412" i="13"/>
  <c r="S419" i="13"/>
  <c r="R420" i="13"/>
  <c r="P420" i="13"/>
  <c r="R426" i="13"/>
  <c r="P426" i="13"/>
  <c r="S433" i="13"/>
  <c r="R434" i="13"/>
  <c r="P434" i="13"/>
  <c r="S441" i="13"/>
  <c r="R442" i="13"/>
  <c r="P442" i="13"/>
  <c r="S449" i="13"/>
  <c r="R450" i="13"/>
  <c r="P450" i="13"/>
  <c r="S457" i="13"/>
  <c r="R458" i="13"/>
  <c r="P458" i="13"/>
  <c r="S465" i="13"/>
  <c r="R466" i="13"/>
  <c r="P466" i="13"/>
  <c r="S473" i="13"/>
  <c r="R474" i="13"/>
  <c r="P474" i="13"/>
  <c r="S481" i="13"/>
  <c r="R482" i="13"/>
  <c r="P482" i="13"/>
  <c r="S489" i="13"/>
  <c r="R490" i="13"/>
  <c r="P490" i="13"/>
  <c r="S497" i="13"/>
  <c r="R498" i="13"/>
  <c r="P498" i="13"/>
  <c r="S505" i="13"/>
  <c r="R506" i="13"/>
  <c r="P506" i="13"/>
  <c r="S509" i="13"/>
  <c r="R514" i="13"/>
  <c r="P514" i="13"/>
  <c r="S517" i="13"/>
  <c r="R522" i="13"/>
  <c r="P522" i="13"/>
  <c r="S525" i="13"/>
  <c r="R734" i="13"/>
  <c r="P734" i="13"/>
  <c r="S361" i="13"/>
  <c r="R362" i="13"/>
  <c r="P362" i="13"/>
  <c r="S369" i="13"/>
  <c r="R370" i="13"/>
  <c r="P370" i="13"/>
  <c r="S377" i="13"/>
  <c r="R378" i="13"/>
  <c r="P378" i="13"/>
  <c r="S385" i="13"/>
  <c r="R386" i="13"/>
  <c r="P386" i="13"/>
  <c r="S393" i="13"/>
  <c r="R394" i="13"/>
  <c r="P394" i="13"/>
  <c r="S401" i="13"/>
  <c r="R402" i="13"/>
  <c r="P402" i="13"/>
  <c r="S409" i="13"/>
  <c r="R410" i="13"/>
  <c r="P410" i="13"/>
  <c r="S417" i="13"/>
  <c r="R418" i="13"/>
  <c r="P418" i="13"/>
  <c r="P425" i="13"/>
  <c r="S431" i="13"/>
  <c r="R432" i="13"/>
  <c r="P432" i="13"/>
  <c r="S439" i="13"/>
  <c r="R440" i="13"/>
  <c r="P440" i="13"/>
  <c r="S447" i="13"/>
  <c r="R448" i="13"/>
  <c r="P448" i="13"/>
  <c r="S455" i="13"/>
  <c r="R456" i="13"/>
  <c r="P456" i="13"/>
  <c r="S463" i="13"/>
  <c r="R464" i="13"/>
  <c r="P464" i="13"/>
  <c r="S471" i="13"/>
  <c r="R472" i="13"/>
  <c r="P472" i="13"/>
  <c r="S479" i="13"/>
  <c r="R480" i="13"/>
  <c r="P480" i="13"/>
  <c r="S487" i="13"/>
  <c r="R488" i="13"/>
  <c r="P488" i="13"/>
  <c r="S495" i="13"/>
  <c r="R496" i="13"/>
  <c r="P496" i="13"/>
  <c r="S503" i="13"/>
  <c r="R504" i="13"/>
  <c r="P504" i="13"/>
  <c r="R512" i="13"/>
  <c r="P512" i="13"/>
  <c r="R520" i="13"/>
  <c r="P520" i="13"/>
  <c r="P709" i="13"/>
  <c r="R719" i="13"/>
  <c r="P719" i="13"/>
  <c r="S367" i="13"/>
  <c r="R368" i="13"/>
  <c r="P368" i="13"/>
  <c r="S375" i="13"/>
  <c r="R376" i="13"/>
  <c r="P376" i="13"/>
  <c r="S383" i="13"/>
  <c r="R384" i="13"/>
  <c r="P384" i="13"/>
  <c r="S391" i="13"/>
  <c r="R392" i="13"/>
  <c r="P392" i="13"/>
  <c r="S399" i="13"/>
  <c r="R400" i="13"/>
  <c r="P400" i="13"/>
  <c r="S407" i="13"/>
  <c r="R408" i="13"/>
  <c r="P408" i="13"/>
  <c r="S415" i="13"/>
  <c r="R416" i="13"/>
  <c r="P416" i="13"/>
  <c r="S423" i="13"/>
  <c r="S429" i="13"/>
  <c r="R430" i="13"/>
  <c r="P430" i="13"/>
  <c r="S437" i="13"/>
  <c r="R438" i="13"/>
  <c r="P438" i="13"/>
  <c r="S445" i="13"/>
  <c r="R446" i="13"/>
  <c r="P446" i="13"/>
  <c r="S453" i="13"/>
  <c r="R454" i="13"/>
  <c r="P454" i="13"/>
  <c r="S461" i="13"/>
  <c r="R462" i="13"/>
  <c r="P462" i="13"/>
  <c r="S469" i="13"/>
  <c r="R470" i="13"/>
  <c r="P470" i="13"/>
  <c r="S477" i="13"/>
  <c r="R478" i="13"/>
  <c r="P478" i="13"/>
  <c r="S485" i="13"/>
  <c r="R486" i="13"/>
  <c r="P486" i="13"/>
  <c r="S493" i="13"/>
  <c r="R494" i="13"/>
  <c r="P494" i="13"/>
  <c r="S501" i="13"/>
  <c r="R502" i="13"/>
  <c r="P502" i="13"/>
  <c r="R510" i="13"/>
  <c r="P510" i="13"/>
  <c r="S513" i="13"/>
  <c r="R518" i="13"/>
  <c r="P518" i="13"/>
  <c r="S521" i="13"/>
  <c r="R526" i="13"/>
  <c r="P526" i="13"/>
  <c r="R549" i="13"/>
  <c r="S550" i="13"/>
  <c r="R557" i="13"/>
  <c r="S558" i="13"/>
  <c r="R565" i="13"/>
  <c r="S566" i="13"/>
  <c r="R573" i="13"/>
  <c r="S574" i="13"/>
  <c r="R581" i="13"/>
  <c r="R588" i="13"/>
  <c r="P596" i="13"/>
  <c r="R604" i="13"/>
  <c r="P612" i="13"/>
  <c r="P620" i="13"/>
  <c r="P628" i="13"/>
  <c r="P636" i="13"/>
  <c r="R645" i="13"/>
  <c r="P645" i="13"/>
  <c r="R647" i="13"/>
  <c r="P647" i="13"/>
  <c r="R649" i="13"/>
  <c r="P649" i="13"/>
  <c r="R652" i="13"/>
  <c r="P652" i="13"/>
  <c r="R654" i="13"/>
  <c r="P654" i="13"/>
  <c r="R656" i="13"/>
  <c r="P656" i="13"/>
  <c r="R658" i="13"/>
  <c r="P658" i="13"/>
  <c r="R660" i="13"/>
  <c r="P660" i="13"/>
  <c r="R662" i="13"/>
  <c r="P662" i="13"/>
  <c r="R664" i="13"/>
  <c r="P664" i="13"/>
  <c r="R666" i="13"/>
  <c r="P666" i="13"/>
  <c r="R668" i="13"/>
  <c r="P668" i="13"/>
  <c r="R670" i="13"/>
  <c r="P670" i="13"/>
  <c r="R672" i="13"/>
  <c r="P672" i="13"/>
  <c r="R674" i="13"/>
  <c r="P674" i="13"/>
  <c r="R676" i="13"/>
  <c r="P676" i="13"/>
  <c r="P678" i="13"/>
  <c r="R678" i="13"/>
  <c r="P693" i="13"/>
  <c r="P528" i="13"/>
  <c r="P530" i="13"/>
  <c r="P532" i="13"/>
  <c r="P534" i="13"/>
  <c r="P536" i="13"/>
  <c r="P538" i="13"/>
  <c r="P540" i="13"/>
  <c r="P542" i="13"/>
  <c r="P544" i="13"/>
  <c r="P546" i="13"/>
  <c r="R551" i="13"/>
  <c r="S552" i="13"/>
  <c r="R559" i="13"/>
  <c r="S560" i="13"/>
  <c r="R567" i="13"/>
  <c r="S568" i="13"/>
  <c r="R575" i="13"/>
  <c r="S576" i="13"/>
  <c r="R583" i="13"/>
  <c r="R590" i="13"/>
  <c r="R598" i="13"/>
  <c r="P606" i="13"/>
  <c r="P614" i="13"/>
  <c r="P622" i="13"/>
  <c r="P630" i="13"/>
  <c r="P638" i="13"/>
  <c r="R679" i="13"/>
  <c r="P679" i="13"/>
  <c r="R727" i="13"/>
  <c r="P727" i="13"/>
  <c r="R742" i="13"/>
  <c r="P742" i="13"/>
  <c r="R547" i="13"/>
  <c r="R553" i="13"/>
  <c r="S554" i="13"/>
  <c r="R561" i="13"/>
  <c r="S562" i="13"/>
  <c r="R569" i="13"/>
  <c r="S570" i="13"/>
  <c r="R577" i="13"/>
  <c r="S578" i="13"/>
  <c r="S582" i="13"/>
  <c r="R584" i="13"/>
  <c r="S589" i="13"/>
  <c r="P592" i="13"/>
  <c r="S597" i="13"/>
  <c r="R600" i="13"/>
  <c r="S605" i="13"/>
  <c r="P608" i="13"/>
  <c r="S613" i="13"/>
  <c r="P616" i="13"/>
  <c r="S621" i="13"/>
  <c r="P624" i="13"/>
  <c r="S629" i="13"/>
  <c r="P632" i="13"/>
  <c r="P640" i="13"/>
  <c r="P644" i="13"/>
  <c r="P681" i="13"/>
  <c r="P685" i="13"/>
  <c r="P680" i="13"/>
  <c r="R683" i="13"/>
  <c r="P683" i="13"/>
  <c r="P684" i="13"/>
  <c r="P697" i="13"/>
  <c r="P549" i="13"/>
  <c r="P551" i="13"/>
  <c r="P553" i="13"/>
  <c r="P555" i="13"/>
  <c r="P557" i="13"/>
  <c r="P559" i="13"/>
  <c r="P561" i="13"/>
  <c r="P563" i="13"/>
  <c r="P565" i="13"/>
  <c r="P567" i="13"/>
  <c r="P569" i="13"/>
  <c r="P571" i="13"/>
  <c r="P573" i="13"/>
  <c r="P575" i="13"/>
  <c r="P577" i="13"/>
  <c r="P579" i="13"/>
  <c r="P581" i="13"/>
  <c r="P583" i="13"/>
  <c r="P584" i="13"/>
  <c r="P586" i="13"/>
  <c r="P588" i="13"/>
  <c r="P590" i="13"/>
  <c r="P598" i="13"/>
  <c r="P600" i="13"/>
  <c r="P602" i="13"/>
  <c r="P604" i="13"/>
  <c r="R680" i="13"/>
  <c r="P692" i="13"/>
  <c r="P701" i="13"/>
  <c r="P708" i="13"/>
  <c r="P796" i="13"/>
  <c r="R796" i="13"/>
  <c r="P689" i="13"/>
  <c r="P696" i="13"/>
  <c r="P705" i="13"/>
  <c r="P712" i="13"/>
  <c r="P714" i="13"/>
  <c r="P722" i="13"/>
  <c r="P737" i="13"/>
  <c r="P745" i="13"/>
  <c r="P804" i="13"/>
  <c r="R804" i="13"/>
  <c r="R687" i="13"/>
  <c r="R691" i="13"/>
  <c r="R695" i="13"/>
  <c r="R699" i="13"/>
  <c r="R703" i="13"/>
  <c r="R707" i="13"/>
  <c r="R711" i="13"/>
  <c r="R717" i="13"/>
  <c r="P717" i="13"/>
  <c r="S720" i="13"/>
  <c r="R725" i="13"/>
  <c r="P725" i="13"/>
  <c r="S728" i="13"/>
  <c r="R732" i="13"/>
  <c r="P732" i="13"/>
  <c r="S735" i="13"/>
  <c r="R740" i="13"/>
  <c r="P740" i="13"/>
  <c r="S743" i="13"/>
  <c r="R748" i="13"/>
  <c r="P748" i="13"/>
  <c r="S749" i="13"/>
  <c r="R752" i="13"/>
  <c r="S753" i="13"/>
  <c r="R756" i="13"/>
  <c r="S757" i="13"/>
  <c r="R760" i="13"/>
  <c r="S761" i="13"/>
  <c r="R764" i="13"/>
  <c r="S765" i="13"/>
  <c r="R768" i="13"/>
  <c r="S769" i="13"/>
  <c r="R772" i="13"/>
  <c r="S773" i="13"/>
  <c r="R776" i="13"/>
  <c r="S777" i="13"/>
  <c r="R780" i="13"/>
  <c r="S781" i="13"/>
  <c r="R784" i="13"/>
  <c r="S785" i="13"/>
  <c r="R788" i="13"/>
  <c r="S789" i="13"/>
  <c r="S793" i="13"/>
  <c r="R797" i="13"/>
  <c r="P797" i="13"/>
  <c r="R805" i="13"/>
  <c r="P805" i="13"/>
  <c r="R812" i="13"/>
  <c r="P812" i="13"/>
  <c r="R834" i="13"/>
  <c r="P834" i="13"/>
  <c r="P687" i="13"/>
  <c r="P691" i="13"/>
  <c r="P695" i="13"/>
  <c r="P699" i="13"/>
  <c r="P703" i="13"/>
  <c r="P707" i="13"/>
  <c r="P711" i="13"/>
  <c r="R715" i="13"/>
  <c r="P715" i="13"/>
  <c r="S718" i="13"/>
  <c r="R723" i="13"/>
  <c r="P723" i="13"/>
  <c r="S726" i="13"/>
  <c r="R730" i="13"/>
  <c r="P730" i="13"/>
  <c r="S733" i="13"/>
  <c r="R738" i="13"/>
  <c r="P738" i="13"/>
  <c r="S741" i="13"/>
  <c r="R746" i="13"/>
  <c r="P746" i="13"/>
  <c r="R681" i="13"/>
  <c r="R685" i="13"/>
  <c r="R689" i="13"/>
  <c r="R693" i="13"/>
  <c r="R697" i="13"/>
  <c r="R701" i="13"/>
  <c r="R705" i="13"/>
  <c r="R709" i="13"/>
  <c r="R713" i="13"/>
  <c r="P713" i="13"/>
  <c r="S716" i="13"/>
  <c r="R721" i="13"/>
  <c r="P721" i="13"/>
  <c r="S724" i="13"/>
  <c r="R729" i="13"/>
  <c r="P729" i="13"/>
  <c r="S731" i="13"/>
  <c r="R736" i="13"/>
  <c r="P736" i="13"/>
  <c r="S739" i="13"/>
  <c r="R744" i="13"/>
  <c r="P744" i="13"/>
  <c r="S747" i="13"/>
  <c r="R750" i="13"/>
  <c r="S751" i="13"/>
  <c r="R754" i="13"/>
  <c r="S755" i="13"/>
  <c r="R758" i="13"/>
  <c r="S759" i="13"/>
  <c r="R762" i="13"/>
  <c r="S763" i="13"/>
  <c r="R766" i="13"/>
  <c r="S767" i="13"/>
  <c r="R770" i="13"/>
  <c r="S771" i="13"/>
  <c r="R774" i="13"/>
  <c r="S775" i="13"/>
  <c r="R778" i="13"/>
  <c r="S779" i="13"/>
  <c r="R782" i="13"/>
  <c r="S783" i="13"/>
  <c r="R786" i="13"/>
  <c r="S787" i="13"/>
  <c r="R790" i="13"/>
  <c r="R794" i="13"/>
  <c r="P798" i="13"/>
  <c r="P806" i="13"/>
  <c r="R816" i="13"/>
  <c r="R820" i="13"/>
  <c r="R824" i="13"/>
  <c r="R828" i="13"/>
  <c r="R832" i="13"/>
  <c r="R840" i="13"/>
  <c r="P840" i="13"/>
  <c r="P750" i="13"/>
  <c r="P752" i="13"/>
  <c r="P754" i="13"/>
  <c r="P756" i="13"/>
  <c r="P758" i="13"/>
  <c r="P760" i="13"/>
  <c r="P762" i="13"/>
  <c r="P764" i="13"/>
  <c r="P766" i="13"/>
  <c r="P768" i="13"/>
  <c r="P770" i="13"/>
  <c r="P772" i="13"/>
  <c r="P774" i="13"/>
  <c r="P776" i="13"/>
  <c r="P778" i="13"/>
  <c r="P780" i="13"/>
  <c r="P782" i="13"/>
  <c r="P784" i="13"/>
  <c r="P786" i="13"/>
  <c r="P788" i="13"/>
  <c r="P790" i="13"/>
  <c r="P792" i="13"/>
  <c r="P794" i="13"/>
  <c r="R798" i="13"/>
  <c r="P799" i="13"/>
  <c r="P800" i="13"/>
  <c r="S801" i="13"/>
  <c r="R806" i="13"/>
  <c r="P807" i="13"/>
  <c r="P808" i="13"/>
  <c r="S809" i="13"/>
  <c r="P813" i="13"/>
  <c r="P814" i="13"/>
  <c r="P816" i="13"/>
  <c r="P817" i="13"/>
  <c r="P818" i="13"/>
  <c r="P820" i="13"/>
  <c r="P821" i="13"/>
  <c r="P822" i="13"/>
  <c r="P824" i="13"/>
  <c r="P825" i="13"/>
  <c r="P826" i="13"/>
  <c r="P828" i="13"/>
  <c r="P829" i="13"/>
  <c r="P830" i="13"/>
  <c r="P832" i="13"/>
  <c r="P833" i="13"/>
  <c r="R836" i="13"/>
  <c r="P836" i="13"/>
  <c r="R838" i="13"/>
  <c r="P838" i="13"/>
  <c r="S795" i="13"/>
  <c r="R800" i="13"/>
  <c r="P802" i="13"/>
  <c r="S803" i="13"/>
  <c r="R808" i="13"/>
  <c r="P810" i="13"/>
  <c r="S811" i="13"/>
  <c r="S815" i="13"/>
  <c r="S819" i="13"/>
  <c r="S823" i="13"/>
  <c r="S827" i="13"/>
  <c r="S831" i="13"/>
  <c r="R842" i="13"/>
  <c r="P842" i="13"/>
  <c r="R844" i="13"/>
  <c r="P844" i="13"/>
  <c r="R846" i="13"/>
  <c r="P846" i="13"/>
  <c r="R848" i="13"/>
  <c r="P848" i="13"/>
  <c r="R850" i="13"/>
  <c r="P850" i="13"/>
  <c r="R852" i="13"/>
  <c r="P852" i="13"/>
  <c r="R854" i="13"/>
  <c r="P854" i="13"/>
  <c r="R856" i="13"/>
  <c r="P856" i="13"/>
  <c r="R858" i="13"/>
  <c r="P858" i="13"/>
  <c r="R862" i="13"/>
  <c r="P862" i="13"/>
  <c r="R864" i="13"/>
  <c r="P864" i="13"/>
  <c r="R866" i="13"/>
  <c r="P866" i="13"/>
  <c r="R868" i="13"/>
  <c r="P868" i="13"/>
  <c r="R870" i="13"/>
  <c r="P870" i="13"/>
  <c r="R872" i="13"/>
  <c r="P872" i="13"/>
  <c r="R874" i="13"/>
  <c r="P874" i="13"/>
  <c r="R876" i="13"/>
  <c r="P876" i="13"/>
  <c r="R878" i="13"/>
  <c r="P878" i="13"/>
  <c r="R880" i="13"/>
  <c r="P880" i="13"/>
  <c r="R882" i="13"/>
  <c r="P882" i="13"/>
  <c r="R884" i="13"/>
  <c r="P884" i="13"/>
  <c r="R886" i="13"/>
  <c r="P886" i="13"/>
  <c r="R888" i="13"/>
  <c r="P888" i="13"/>
  <c r="R890" i="13"/>
  <c r="P890" i="13"/>
  <c r="R814" i="13"/>
  <c r="R818" i="13"/>
  <c r="R822" i="13"/>
  <c r="R826" i="13"/>
  <c r="R830" i="13"/>
  <c r="S835" i="13"/>
  <c r="T272" i="13" l="1"/>
  <c r="U272" i="13" s="1"/>
  <c r="T276" i="13"/>
  <c r="U276" i="13" s="1"/>
  <c r="T689" i="13"/>
  <c r="U689" i="13" s="1"/>
  <c r="T715" i="13"/>
  <c r="U715" i="13" s="1"/>
  <c r="T784" i="13"/>
  <c r="U784" i="13" s="1"/>
  <c r="T752" i="13"/>
  <c r="U752" i="13" s="1"/>
  <c r="T711" i="13"/>
  <c r="U711" i="13" s="1"/>
  <c r="T553" i="13"/>
  <c r="U553" i="13" s="1"/>
  <c r="T670" i="13"/>
  <c r="U670" i="13" s="1"/>
  <c r="T658" i="13"/>
  <c r="U658" i="13" s="1"/>
  <c r="T454" i="13"/>
  <c r="U454" i="13" s="1"/>
  <c r="T408" i="13"/>
  <c r="U408" i="13" s="1"/>
  <c r="T496" i="13"/>
  <c r="U496" i="13" s="1"/>
  <c r="T734" i="13"/>
  <c r="U734" i="13" s="1"/>
  <c r="T331" i="13"/>
  <c r="U331" i="13" s="1"/>
  <c r="T206" i="13"/>
  <c r="U206" i="13" s="1"/>
  <c r="T166" i="13"/>
  <c r="U166" i="13" s="1"/>
  <c r="T130" i="13"/>
  <c r="U130" i="13" s="1"/>
  <c r="T90" i="13"/>
  <c r="U90" i="13" s="1"/>
  <c r="T91" i="13"/>
  <c r="U91" i="13" s="1"/>
  <c r="T22" i="13"/>
  <c r="U22" i="13" s="1"/>
  <c r="T801" i="13"/>
  <c r="U801" i="13" s="1"/>
  <c r="T684" i="13"/>
  <c r="U684" i="13" s="1"/>
  <c r="T596" i="13"/>
  <c r="U596" i="13" s="1"/>
  <c r="T562" i="13"/>
  <c r="U562" i="13" s="1"/>
  <c r="T377" i="13"/>
  <c r="U377" i="13" s="1"/>
  <c r="T320" i="13"/>
  <c r="U320" i="13" s="1"/>
  <c r="T305" i="13"/>
  <c r="U305" i="13" s="1"/>
  <c r="T288" i="13"/>
  <c r="U288" i="13" s="1"/>
  <c r="T281" i="13"/>
  <c r="U281" i="13" s="1"/>
  <c r="T266" i="13"/>
  <c r="U266" i="13" s="1"/>
  <c r="T259" i="13"/>
  <c r="U259" i="13" s="1"/>
  <c r="T251" i="13"/>
  <c r="U251" i="13" s="1"/>
  <c r="T243" i="13"/>
  <c r="U243" i="13" s="1"/>
  <c r="T353" i="13"/>
  <c r="U353" i="13" s="1"/>
  <c r="T342" i="13"/>
  <c r="U342" i="13" s="1"/>
  <c r="T317" i="13"/>
  <c r="U317" i="13" s="1"/>
  <c r="T300" i="13"/>
  <c r="U300" i="13" s="1"/>
  <c r="T269" i="13"/>
  <c r="U269" i="13" s="1"/>
  <c r="T255" i="13"/>
  <c r="U255" i="13" s="1"/>
  <c r="T238" i="13"/>
  <c r="U238" i="13" s="1"/>
  <c r="T233" i="13"/>
  <c r="U233" i="13" s="1"/>
  <c r="T167" i="13"/>
  <c r="U167" i="13" s="1"/>
  <c r="T201" i="13"/>
  <c r="U201" i="13" s="1"/>
  <c r="T638" i="13"/>
  <c r="U638" i="13" s="1"/>
  <c r="T622" i="13"/>
  <c r="U622" i="13" s="1"/>
  <c r="T606" i="13"/>
  <c r="U606" i="13" s="1"/>
  <c r="T867" i="13"/>
  <c r="U867" i="13" s="1"/>
  <c r="T543" i="13"/>
  <c r="U543" i="13" s="1"/>
  <c r="T527" i="13"/>
  <c r="U527" i="13" s="1"/>
  <c r="T473" i="13"/>
  <c r="U473" i="13" s="1"/>
  <c r="T459" i="13"/>
  <c r="U459" i="13" s="1"/>
  <c r="T445" i="13"/>
  <c r="U445" i="13" s="1"/>
  <c r="T221" i="13"/>
  <c r="U221" i="13" s="1"/>
  <c r="T533" i="13"/>
  <c r="U533" i="13" s="1"/>
  <c r="T507" i="13"/>
  <c r="U507" i="13" s="1"/>
  <c r="T493" i="13"/>
  <c r="U493" i="13" s="1"/>
  <c r="T479" i="13"/>
  <c r="U479" i="13" s="1"/>
  <c r="T439" i="13"/>
  <c r="U439" i="13" s="1"/>
  <c r="T383" i="13"/>
  <c r="U383" i="13" s="1"/>
  <c r="T338" i="13"/>
  <c r="U338" i="13" s="1"/>
  <c r="T168" i="13"/>
  <c r="U168" i="13" s="1"/>
  <c r="T153" i="13"/>
  <c r="U153" i="13" s="1"/>
  <c r="T136" i="13"/>
  <c r="U136" i="13" s="1"/>
  <c r="T120" i="13"/>
  <c r="U120" i="13" s="1"/>
  <c r="T104" i="13"/>
  <c r="U104" i="13" s="1"/>
  <c r="T88" i="13"/>
  <c r="U88" i="13" s="1"/>
  <c r="T72" i="13"/>
  <c r="U72" i="13" s="1"/>
  <c r="T56" i="13"/>
  <c r="U56" i="13" s="1"/>
  <c r="T39" i="13"/>
  <c r="U39" i="13" s="1"/>
  <c r="T371" i="13"/>
  <c r="U371" i="13" s="1"/>
  <c r="T700" i="13"/>
  <c r="U700" i="13" s="1"/>
  <c r="T572" i="13"/>
  <c r="U572" i="13" s="1"/>
  <c r="T405" i="13"/>
  <c r="U405" i="13" s="1"/>
  <c r="T793" i="13"/>
  <c r="U793" i="13" s="1"/>
  <c r="T745" i="13"/>
  <c r="U745" i="13" s="1"/>
  <c r="T621" i="13"/>
  <c r="U621" i="13" s="1"/>
  <c r="T605" i="13"/>
  <c r="U605" i="13" s="1"/>
  <c r="T589" i="13"/>
  <c r="U589" i="13" s="1"/>
  <c r="T570" i="13"/>
  <c r="U570" i="13" s="1"/>
  <c r="T407" i="13"/>
  <c r="U407" i="13" s="1"/>
  <c r="T162" i="13"/>
  <c r="U162" i="13" s="1"/>
  <c r="T145" i="13"/>
  <c r="U145" i="13" s="1"/>
  <c r="T125" i="13"/>
  <c r="U125" i="13" s="1"/>
  <c r="T109" i="13"/>
  <c r="U109" i="13" s="1"/>
  <c r="T93" i="13"/>
  <c r="U93" i="13" s="1"/>
  <c r="T77" i="13"/>
  <c r="U77" i="13" s="1"/>
  <c r="T61" i="13"/>
  <c r="U61" i="13" s="1"/>
  <c r="T44" i="13"/>
  <c r="U44" i="13" s="1"/>
  <c r="T20" i="13"/>
  <c r="U20" i="13" s="1"/>
  <c r="T497" i="13"/>
  <c r="U497" i="13" s="1"/>
  <c r="T433" i="13"/>
  <c r="U433" i="13" s="1"/>
  <c r="T337" i="13"/>
  <c r="U337" i="13" s="1"/>
  <c r="T235" i="13"/>
  <c r="U235" i="13" s="1"/>
  <c r="T213" i="13"/>
  <c r="U213" i="13" s="1"/>
  <c r="T427" i="13"/>
  <c r="U427" i="13" s="1"/>
  <c r="T318" i="13"/>
  <c r="U318" i="13" s="1"/>
  <c r="T659" i="13"/>
  <c r="U659" i="13" s="1"/>
  <c r="T515" i="13"/>
  <c r="U515" i="13" s="1"/>
  <c r="T399" i="13"/>
  <c r="U399" i="13" s="1"/>
  <c r="T363" i="13"/>
  <c r="U363" i="13" s="1"/>
  <c r="T651" i="13"/>
  <c r="U651" i="13" s="1"/>
  <c r="T755" i="13"/>
  <c r="U755" i="13" s="1"/>
  <c r="T409" i="13"/>
  <c r="U409" i="13" s="1"/>
  <c r="T385" i="13"/>
  <c r="U385" i="13" s="1"/>
  <c r="T716" i="13"/>
  <c r="U716" i="13" s="1"/>
  <c r="T665" i="13"/>
  <c r="U665" i="13" s="1"/>
  <c r="T319" i="13"/>
  <c r="U319" i="13" s="1"/>
  <c r="T303" i="13"/>
  <c r="U303" i="13" s="1"/>
  <c r="T287" i="13"/>
  <c r="U287" i="13" s="1"/>
  <c r="T803" i="13"/>
  <c r="U803" i="13" s="1"/>
  <c r="T885" i="13"/>
  <c r="U885" i="13" s="1"/>
  <c r="T757" i="13"/>
  <c r="U757" i="13" s="1"/>
  <c r="T655" i="13"/>
  <c r="U655" i="13" s="1"/>
  <c r="T256" i="13"/>
  <c r="U256" i="13" s="1"/>
  <c r="T240" i="13"/>
  <c r="U240" i="13" s="1"/>
  <c r="T347" i="13"/>
  <c r="U347" i="13" s="1"/>
  <c r="T249" i="13"/>
  <c r="U249" i="13" s="1"/>
  <c r="T753" i="13"/>
  <c r="U753" i="13" s="1"/>
  <c r="T306" i="13"/>
  <c r="U306" i="13" s="1"/>
  <c r="T290" i="13"/>
  <c r="U290" i="13" s="1"/>
  <c r="T785" i="13"/>
  <c r="U785" i="13" s="1"/>
  <c r="T275" i="13"/>
  <c r="U275" i="13" s="1"/>
  <c r="T193" i="13"/>
  <c r="U193" i="13" s="1"/>
  <c r="T837" i="13"/>
  <c r="U837" i="13" s="1"/>
  <c r="T739" i="13"/>
  <c r="U739" i="13" s="1"/>
  <c r="T481" i="13"/>
  <c r="U481" i="13" s="1"/>
  <c r="T211" i="13"/>
  <c r="U211" i="13" s="1"/>
  <c r="T737" i="13"/>
  <c r="U737" i="13" s="1"/>
  <c r="T768" i="13"/>
  <c r="U768" i="13" s="1"/>
  <c r="T674" i="13"/>
  <c r="U674" i="13" s="1"/>
  <c r="T649" i="13"/>
  <c r="U649" i="13" s="1"/>
  <c r="T581" i="13"/>
  <c r="U581" i="13" s="1"/>
  <c r="T510" i="13"/>
  <c r="U510" i="13" s="1"/>
  <c r="T464" i="13"/>
  <c r="U464" i="13" s="1"/>
  <c r="T418" i="13"/>
  <c r="U418" i="13" s="1"/>
  <c r="T466" i="13"/>
  <c r="U466" i="13" s="1"/>
  <c r="T412" i="13"/>
  <c r="U412" i="13" s="1"/>
  <c r="T356" i="13"/>
  <c r="U356" i="13" s="1"/>
  <c r="T327" i="13"/>
  <c r="U327" i="13" s="1"/>
  <c r="T198" i="13"/>
  <c r="U198" i="13" s="1"/>
  <c r="T146" i="13"/>
  <c r="U146" i="13" s="1"/>
  <c r="T106" i="13"/>
  <c r="U106" i="13" s="1"/>
  <c r="T199" i="13"/>
  <c r="U199" i="13" s="1"/>
  <c r="T123" i="13"/>
  <c r="U123" i="13" s="1"/>
  <c r="T59" i="13"/>
  <c r="U59" i="13" s="1"/>
  <c r="T809" i="13"/>
  <c r="U809" i="13" s="1"/>
  <c r="T580" i="13"/>
  <c r="U580" i="13" s="1"/>
  <c r="T632" i="13"/>
  <c r="U632" i="13" s="1"/>
  <c r="T555" i="13"/>
  <c r="U555" i="13" s="1"/>
  <c r="T830" i="13"/>
  <c r="U830" i="13" s="1"/>
  <c r="T814" i="13"/>
  <c r="U814" i="13" s="1"/>
  <c r="T888" i="13"/>
  <c r="U888" i="13" s="1"/>
  <c r="T884" i="13"/>
  <c r="U884" i="13" s="1"/>
  <c r="T880" i="13"/>
  <c r="U880" i="13" s="1"/>
  <c r="T876" i="13"/>
  <c r="U876" i="13" s="1"/>
  <c r="T872" i="13"/>
  <c r="U872" i="13" s="1"/>
  <c r="T868" i="13"/>
  <c r="U868" i="13" s="1"/>
  <c r="T864" i="13"/>
  <c r="U864" i="13" s="1"/>
  <c r="T858" i="13"/>
  <c r="U858" i="13" s="1"/>
  <c r="T854" i="13"/>
  <c r="U854" i="13" s="1"/>
  <c r="T850" i="13"/>
  <c r="U850" i="13" s="1"/>
  <c r="T846" i="13"/>
  <c r="U846" i="13" s="1"/>
  <c r="T842" i="13"/>
  <c r="U842" i="13" s="1"/>
  <c r="T808" i="13"/>
  <c r="U808" i="13" s="1"/>
  <c r="T836" i="13"/>
  <c r="U836" i="13" s="1"/>
  <c r="T806" i="13"/>
  <c r="U806" i="13" s="1"/>
  <c r="T798" i="13"/>
  <c r="U798" i="13" s="1"/>
  <c r="T824" i="13"/>
  <c r="U824" i="13" s="1"/>
  <c r="T786" i="13"/>
  <c r="U786" i="13" s="1"/>
  <c r="T778" i="13"/>
  <c r="U778" i="13" s="1"/>
  <c r="T770" i="13"/>
  <c r="U770" i="13" s="1"/>
  <c r="T762" i="13"/>
  <c r="U762" i="13" s="1"/>
  <c r="T754" i="13"/>
  <c r="U754" i="13" s="1"/>
  <c r="T736" i="13"/>
  <c r="U736" i="13" s="1"/>
  <c r="T701" i="13"/>
  <c r="U701" i="13" s="1"/>
  <c r="T685" i="13"/>
  <c r="U685" i="13" s="1"/>
  <c r="T723" i="13"/>
  <c r="U723" i="13" s="1"/>
  <c r="T834" i="13"/>
  <c r="U834" i="13" s="1"/>
  <c r="T805" i="13"/>
  <c r="U805" i="13" s="1"/>
  <c r="T732" i="13"/>
  <c r="U732" i="13" s="1"/>
  <c r="T707" i="13"/>
  <c r="U707" i="13" s="1"/>
  <c r="T691" i="13"/>
  <c r="U691" i="13" s="1"/>
  <c r="T796" i="13"/>
  <c r="U796" i="13" s="1"/>
  <c r="T547" i="13"/>
  <c r="U547" i="13" s="1"/>
  <c r="T727" i="13"/>
  <c r="U727" i="13" s="1"/>
  <c r="T598" i="13"/>
  <c r="U598" i="13" s="1"/>
  <c r="T575" i="13"/>
  <c r="U575" i="13" s="1"/>
  <c r="T559" i="13"/>
  <c r="U559" i="13" s="1"/>
  <c r="T604" i="13"/>
  <c r="U604" i="13" s="1"/>
  <c r="T518" i="13"/>
  <c r="U518" i="13" s="1"/>
  <c r="T494" i="13"/>
  <c r="U494" i="13" s="1"/>
  <c r="T462" i="13"/>
  <c r="U462" i="13" s="1"/>
  <c r="T430" i="13"/>
  <c r="U430" i="13" s="1"/>
  <c r="T416" i="13"/>
  <c r="U416" i="13" s="1"/>
  <c r="T384" i="13"/>
  <c r="U384" i="13" s="1"/>
  <c r="T520" i="13"/>
  <c r="U520" i="13" s="1"/>
  <c r="T504" i="13"/>
  <c r="U504" i="13" s="1"/>
  <c r="T472" i="13"/>
  <c r="U472" i="13" s="1"/>
  <c r="T440" i="13"/>
  <c r="U440" i="13" s="1"/>
  <c r="T394" i="13"/>
  <c r="U394" i="13" s="1"/>
  <c r="T362" i="13"/>
  <c r="U362" i="13" s="1"/>
  <c r="T506" i="13"/>
  <c r="U506" i="13" s="1"/>
  <c r="T474" i="13"/>
  <c r="U474" i="13" s="1"/>
  <c r="T442" i="13"/>
  <c r="U442" i="13" s="1"/>
  <c r="T420" i="13"/>
  <c r="U420" i="13" s="1"/>
  <c r="T388" i="13"/>
  <c r="U388" i="13" s="1"/>
  <c r="T444" i="13"/>
  <c r="U444" i="13" s="1"/>
  <c r="T468" i="13"/>
  <c r="U468" i="13" s="1"/>
  <c r="T492" i="13"/>
  <c r="U492" i="13" s="1"/>
  <c r="T428" i="13"/>
  <c r="U428" i="13" s="1"/>
  <c r="T366" i="13"/>
  <c r="U366" i="13" s="1"/>
  <c r="T339" i="13"/>
  <c r="U339" i="13" s="1"/>
  <c r="T334" i="13"/>
  <c r="U334" i="13" s="1"/>
  <c r="T330" i="13"/>
  <c r="U330" i="13" s="1"/>
  <c r="T326" i="13"/>
  <c r="U326" i="13" s="1"/>
  <c r="T33" i="13"/>
  <c r="U33" i="13" s="1"/>
  <c r="T219" i="13"/>
  <c r="U219" i="13" s="1"/>
  <c r="T183" i="13"/>
  <c r="U183" i="13" s="1"/>
  <c r="T163" i="13"/>
  <c r="U163" i="13" s="1"/>
  <c r="T151" i="13"/>
  <c r="U151" i="13" s="1"/>
  <c r="T135" i="13"/>
  <c r="U135" i="13" s="1"/>
  <c r="T119" i="13"/>
  <c r="U119" i="13" s="1"/>
  <c r="T103" i="13"/>
  <c r="U103" i="13" s="1"/>
  <c r="T87" i="13"/>
  <c r="U87" i="13" s="1"/>
  <c r="T71" i="13"/>
  <c r="U71" i="13" s="1"/>
  <c r="T55" i="13"/>
  <c r="U55" i="13" s="1"/>
  <c r="T38" i="13"/>
  <c r="U38" i="13" s="1"/>
  <c r="T26" i="13"/>
  <c r="U26" i="13" s="1"/>
  <c r="T390" i="13"/>
  <c r="U390" i="13" s="1"/>
  <c r="T187" i="13"/>
  <c r="U187" i="13" s="1"/>
  <c r="T821" i="13"/>
  <c r="U821" i="13" s="1"/>
  <c r="T731" i="13"/>
  <c r="U731" i="13" s="1"/>
  <c r="T636" i="13"/>
  <c r="U636" i="13" s="1"/>
  <c r="T628" i="13"/>
  <c r="U628" i="13" s="1"/>
  <c r="T620" i="13"/>
  <c r="U620" i="13" s="1"/>
  <c r="T612" i="13"/>
  <c r="U612" i="13" s="1"/>
  <c r="T587" i="13"/>
  <c r="U587" i="13" s="1"/>
  <c r="T639" i="13"/>
  <c r="U639" i="13" s="1"/>
  <c r="T624" i="13"/>
  <c r="U624" i="13" s="1"/>
  <c r="T607" i="13"/>
  <c r="U607" i="13" s="1"/>
  <c r="T599" i="13"/>
  <c r="U599" i="13" s="1"/>
  <c r="T579" i="13"/>
  <c r="U579" i="13" s="1"/>
  <c r="T571" i="13"/>
  <c r="U571" i="13" s="1"/>
  <c r="T563" i="13"/>
  <c r="U563" i="13" s="1"/>
  <c r="T544" i="13"/>
  <c r="U544" i="13" s="1"/>
  <c r="T540" i="13"/>
  <c r="U540" i="13" s="1"/>
  <c r="T536" i="13"/>
  <c r="U536" i="13" s="1"/>
  <c r="T532" i="13"/>
  <c r="U532" i="13" s="1"/>
  <c r="T528" i="13"/>
  <c r="U528" i="13" s="1"/>
  <c r="T312" i="13"/>
  <c r="U312" i="13" s="1"/>
  <c r="T297" i="13"/>
  <c r="U297" i="13" s="1"/>
  <c r="T273" i="13"/>
  <c r="U273" i="13" s="1"/>
  <c r="T258" i="13"/>
  <c r="U258" i="13" s="1"/>
  <c r="T250" i="13"/>
  <c r="U250" i="13" s="1"/>
  <c r="T242" i="13"/>
  <c r="U242" i="13" s="1"/>
  <c r="T393" i="13"/>
  <c r="U393" i="13" s="1"/>
  <c r="T350" i="13"/>
  <c r="U350" i="13" s="1"/>
  <c r="T340" i="13"/>
  <c r="U340" i="13" s="1"/>
  <c r="T309" i="13"/>
  <c r="U309" i="13" s="1"/>
  <c r="T292" i="13"/>
  <c r="U292" i="13" s="1"/>
  <c r="T278" i="13"/>
  <c r="U278" i="13" s="1"/>
  <c r="T261" i="13"/>
  <c r="U261" i="13" s="1"/>
  <c r="T247" i="13"/>
  <c r="U247" i="13" s="1"/>
  <c r="T232" i="13"/>
  <c r="U232" i="13" s="1"/>
  <c r="T220" i="13"/>
  <c r="U220" i="13" s="1"/>
  <c r="T212" i="13"/>
  <c r="U212" i="13" s="1"/>
  <c r="T190" i="13"/>
  <c r="U190" i="13" s="1"/>
  <c r="T182" i="13"/>
  <c r="U182" i="13" s="1"/>
  <c r="T25" i="13"/>
  <c r="U25" i="13" s="1"/>
  <c r="T229" i="13"/>
  <c r="U229" i="13" s="1"/>
  <c r="T224" i="13"/>
  <c r="U224" i="13" s="1"/>
  <c r="T216" i="13"/>
  <c r="U216" i="13" s="1"/>
  <c r="T192" i="13"/>
  <c r="U192" i="13" s="1"/>
  <c r="T184" i="13"/>
  <c r="U184" i="13" s="1"/>
  <c r="T171" i="13"/>
  <c r="U171" i="13" s="1"/>
  <c r="T19" i="13"/>
  <c r="U19" i="13" s="1"/>
  <c r="T634" i="13"/>
  <c r="U634" i="13" s="1"/>
  <c r="T618" i="13"/>
  <c r="U618" i="13" s="1"/>
  <c r="T594" i="13"/>
  <c r="U594" i="13" s="1"/>
  <c r="T817" i="13"/>
  <c r="U817" i="13" s="1"/>
  <c r="T883" i="13"/>
  <c r="U883" i="13" s="1"/>
  <c r="T839" i="13"/>
  <c r="U839" i="13" s="1"/>
  <c r="T722" i="13"/>
  <c r="U722" i="13" s="1"/>
  <c r="T661" i="13"/>
  <c r="U661" i="13" s="1"/>
  <c r="T539" i="13"/>
  <c r="U539" i="13" s="1"/>
  <c r="T523" i="13"/>
  <c r="U523" i="13" s="1"/>
  <c r="T509" i="13"/>
  <c r="U509" i="13" s="1"/>
  <c r="T495" i="13"/>
  <c r="U495" i="13" s="1"/>
  <c r="T487" i="13"/>
  <c r="U487" i="13" s="1"/>
  <c r="T469" i="13"/>
  <c r="U469" i="13" s="1"/>
  <c r="T441" i="13"/>
  <c r="U441" i="13" s="1"/>
  <c r="T367" i="13"/>
  <c r="U367" i="13" s="1"/>
  <c r="T529" i="13"/>
  <c r="U529" i="13" s="1"/>
  <c r="T517" i="13"/>
  <c r="U517" i="13" s="1"/>
  <c r="T489" i="13"/>
  <c r="U489" i="13" s="1"/>
  <c r="T475" i="13"/>
  <c r="U475" i="13" s="1"/>
  <c r="T461" i="13"/>
  <c r="U461" i="13" s="1"/>
  <c r="T447" i="13"/>
  <c r="U447" i="13" s="1"/>
  <c r="T375" i="13"/>
  <c r="U375" i="13" s="1"/>
  <c r="T164" i="13"/>
  <c r="U164" i="13" s="1"/>
  <c r="T148" i="13"/>
  <c r="U148" i="13" s="1"/>
  <c r="T132" i="13"/>
  <c r="U132" i="13" s="1"/>
  <c r="T116" i="13"/>
  <c r="U116" i="13" s="1"/>
  <c r="T100" i="13"/>
  <c r="U100" i="13" s="1"/>
  <c r="T84" i="13"/>
  <c r="U84" i="13" s="1"/>
  <c r="T68" i="13"/>
  <c r="U68" i="13" s="1"/>
  <c r="T52" i="13"/>
  <c r="U52" i="13" s="1"/>
  <c r="T35" i="13"/>
  <c r="U35" i="13" s="1"/>
  <c r="T24" i="13"/>
  <c r="U24" i="13" s="1"/>
  <c r="T465" i="13"/>
  <c r="U465" i="13" s="1"/>
  <c r="T413" i="13"/>
  <c r="U413" i="13" s="1"/>
  <c r="T747" i="13"/>
  <c r="U747" i="13" s="1"/>
  <c r="T560" i="13"/>
  <c r="U560" i="13" s="1"/>
  <c r="T359" i="13"/>
  <c r="U359" i="13" s="1"/>
  <c r="T865" i="13"/>
  <c r="U865" i="13" s="1"/>
  <c r="T781" i="13"/>
  <c r="U781" i="13" s="1"/>
  <c r="T741" i="13"/>
  <c r="U741" i="13" s="1"/>
  <c r="T702" i="13"/>
  <c r="U702" i="13" s="1"/>
  <c r="T671" i="13"/>
  <c r="U671" i="13" s="1"/>
  <c r="T653" i="13"/>
  <c r="U653" i="13" s="1"/>
  <c r="T633" i="13"/>
  <c r="U633" i="13" s="1"/>
  <c r="T617" i="13"/>
  <c r="U617" i="13" s="1"/>
  <c r="T601" i="13"/>
  <c r="U601" i="13" s="1"/>
  <c r="T585" i="13"/>
  <c r="U585" i="13" s="1"/>
  <c r="T566" i="13"/>
  <c r="U566" i="13" s="1"/>
  <c r="T403" i="13"/>
  <c r="U403" i="13" s="1"/>
  <c r="T365" i="13"/>
  <c r="U365" i="13" s="1"/>
  <c r="T208" i="13"/>
  <c r="U208" i="13" s="1"/>
  <c r="T173" i="13"/>
  <c r="U173" i="13" s="1"/>
  <c r="T158" i="13"/>
  <c r="U158" i="13" s="1"/>
  <c r="T141" i="13"/>
  <c r="U141" i="13" s="1"/>
  <c r="T835" i="13"/>
  <c r="U835" i="13" s="1"/>
  <c r="T121" i="13"/>
  <c r="U121" i="13" s="1"/>
  <c r="T105" i="13"/>
  <c r="U105" i="13" s="1"/>
  <c r="T89" i="13"/>
  <c r="U89" i="13" s="1"/>
  <c r="T73" i="13"/>
  <c r="U73" i="13" s="1"/>
  <c r="T57" i="13"/>
  <c r="U57" i="13" s="1"/>
  <c r="T40" i="13"/>
  <c r="U40" i="13" s="1"/>
  <c r="T429" i="13"/>
  <c r="U429" i="13" s="1"/>
  <c r="T361" i="13"/>
  <c r="U361" i="13" s="1"/>
  <c r="T231" i="13"/>
  <c r="U231" i="13" s="1"/>
  <c r="T871" i="13"/>
  <c r="U871" i="13" s="1"/>
  <c r="T847" i="13"/>
  <c r="U847" i="13" s="1"/>
  <c r="T859" i="13"/>
  <c r="U859" i="13" s="1"/>
  <c r="T777" i="13"/>
  <c r="U777" i="13" s="1"/>
  <c r="T499" i="13"/>
  <c r="U499" i="13" s="1"/>
  <c r="T395" i="13"/>
  <c r="U395" i="13" s="1"/>
  <c r="T831" i="13"/>
  <c r="U831" i="13" s="1"/>
  <c r="T769" i="13"/>
  <c r="U769" i="13" s="1"/>
  <c r="T401" i="13"/>
  <c r="U401" i="13" s="1"/>
  <c r="T200" i="13"/>
  <c r="U200" i="13" s="1"/>
  <c r="T677" i="13"/>
  <c r="U677" i="13" s="1"/>
  <c r="T787" i="13"/>
  <c r="U787" i="13" s="1"/>
  <c r="T315" i="13"/>
  <c r="U315" i="13" s="1"/>
  <c r="T299" i="13"/>
  <c r="U299" i="13" s="1"/>
  <c r="T283" i="13"/>
  <c r="U283" i="13" s="1"/>
  <c r="T789" i="13"/>
  <c r="U789" i="13" s="1"/>
  <c r="T881" i="13"/>
  <c r="U881" i="13" s="1"/>
  <c r="AK731" i="13" s="1"/>
  <c r="T718" i="13"/>
  <c r="U718" i="13" s="1"/>
  <c r="T449" i="13"/>
  <c r="U449" i="13" s="1"/>
  <c r="T236" i="13"/>
  <c r="U236" i="13" s="1"/>
  <c r="T343" i="13"/>
  <c r="U343" i="13" s="1"/>
  <c r="T245" i="13"/>
  <c r="U245" i="13" s="1"/>
  <c r="T302" i="13"/>
  <c r="U302" i="13" s="1"/>
  <c r="T286" i="13"/>
  <c r="U286" i="13" s="1"/>
  <c r="T710" i="13"/>
  <c r="U710" i="13" s="1"/>
  <c r="T271" i="13"/>
  <c r="U271" i="13" s="1"/>
  <c r="T889" i="13"/>
  <c r="U889" i="13" s="1"/>
  <c r="T792" i="13"/>
  <c r="U792" i="13" s="1"/>
  <c r="T735" i="13"/>
  <c r="U735" i="13" s="1"/>
  <c r="T228" i="13"/>
  <c r="U228" i="13" s="1"/>
  <c r="T325" i="13"/>
  <c r="U325" i="13" s="1"/>
  <c r="T828" i="13"/>
  <c r="U828" i="13" s="1"/>
  <c r="T729" i="13"/>
  <c r="U729" i="13" s="1"/>
  <c r="T746" i="13"/>
  <c r="U746" i="13" s="1"/>
  <c r="T760" i="13"/>
  <c r="U760" i="13" s="1"/>
  <c r="T725" i="13"/>
  <c r="U725" i="13" s="1"/>
  <c r="T569" i="13"/>
  <c r="U569" i="13" s="1"/>
  <c r="T662" i="13"/>
  <c r="U662" i="13" s="1"/>
  <c r="T645" i="13"/>
  <c r="U645" i="13" s="1"/>
  <c r="T549" i="13"/>
  <c r="U549" i="13" s="1"/>
  <c r="T486" i="13"/>
  <c r="U486" i="13" s="1"/>
  <c r="T498" i="13"/>
  <c r="U498" i="13" s="1"/>
  <c r="T360" i="13"/>
  <c r="U360" i="13" s="1"/>
  <c r="T436" i="13"/>
  <c r="U436" i="13" s="1"/>
  <c r="T335" i="13"/>
  <c r="U335" i="13" s="1"/>
  <c r="T155" i="13"/>
  <c r="U155" i="13" s="1"/>
  <c r="T122" i="13"/>
  <c r="U122" i="13" s="1"/>
  <c r="T98" i="13"/>
  <c r="U98" i="13" s="1"/>
  <c r="T139" i="13"/>
  <c r="U139" i="13" s="1"/>
  <c r="T75" i="13"/>
  <c r="U75" i="13" s="1"/>
  <c r="T825" i="13"/>
  <c r="U825" i="13" s="1"/>
  <c r="T698" i="13"/>
  <c r="U698" i="13" s="1"/>
  <c r="T826" i="13"/>
  <c r="U826" i="13" s="1"/>
  <c r="T840" i="13"/>
  <c r="U840" i="13" s="1"/>
  <c r="T820" i="13"/>
  <c r="U820" i="13" s="1"/>
  <c r="T794" i="13"/>
  <c r="U794" i="13" s="1"/>
  <c r="T744" i="13"/>
  <c r="U744" i="13" s="1"/>
  <c r="T713" i="13"/>
  <c r="U713" i="13" s="1"/>
  <c r="T697" i="13"/>
  <c r="U697" i="13" s="1"/>
  <c r="T681" i="13"/>
  <c r="U681" i="13" s="1"/>
  <c r="T730" i="13"/>
  <c r="U730" i="13" s="1"/>
  <c r="T788" i="13"/>
  <c r="U788" i="13" s="1"/>
  <c r="T780" i="13"/>
  <c r="U780" i="13" s="1"/>
  <c r="T772" i="13"/>
  <c r="U772" i="13" s="1"/>
  <c r="T764" i="13"/>
  <c r="U764" i="13" s="1"/>
  <c r="T756" i="13"/>
  <c r="U756" i="13" s="1"/>
  <c r="T740" i="13"/>
  <c r="U740" i="13" s="1"/>
  <c r="T703" i="13"/>
  <c r="U703" i="13" s="1"/>
  <c r="T687" i="13"/>
  <c r="U687" i="13" s="1"/>
  <c r="T680" i="13"/>
  <c r="U680" i="13" s="1"/>
  <c r="T577" i="13"/>
  <c r="U577" i="13" s="1"/>
  <c r="T561" i="13"/>
  <c r="U561" i="13" s="1"/>
  <c r="T590" i="13"/>
  <c r="U590" i="13" s="1"/>
  <c r="T676" i="13"/>
  <c r="U676" i="13" s="1"/>
  <c r="T672" i="13"/>
  <c r="U672" i="13" s="1"/>
  <c r="T668" i="13"/>
  <c r="U668" i="13" s="1"/>
  <c r="T664" i="13"/>
  <c r="U664" i="13" s="1"/>
  <c r="T660" i="13"/>
  <c r="U660" i="13" s="1"/>
  <c r="T656" i="13"/>
  <c r="U656" i="13" s="1"/>
  <c r="T652" i="13"/>
  <c r="U652" i="13" s="1"/>
  <c r="T647" i="13"/>
  <c r="U647" i="13" s="1"/>
  <c r="T573" i="13"/>
  <c r="U573" i="13" s="1"/>
  <c r="T557" i="13"/>
  <c r="U557" i="13" s="1"/>
  <c r="T526" i="13"/>
  <c r="U526" i="13" s="1"/>
  <c r="T502" i="13"/>
  <c r="U502" i="13" s="1"/>
  <c r="T470" i="13"/>
  <c r="U470" i="13" s="1"/>
  <c r="T438" i="13"/>
  <c r="U438" i="13" s="1"/>
  <c r="T392" i="13"/>
  <c r="U392" i="13" s="1"/>
  <c r="T719" i="13"/>
  <c r="U719" i="13" s="1"/>
  <c r="T480" i="13"/>
  <c r="U480" i="13" s="1"/>
  <c r="T448" i="13"/>
  <c r="U448" i="13" s="1"/>
  <c r="T402" i="13"/>
  <c r="U402" i="13" s="1"/>
  <c r="T370" i="13"/>
  <c r="U370" i="13" s="1"/>
  <c r="T514" i="13"/>
  <c r="U514" i="13" s="1"/>
  <c r="T482" i="13"/>
  <c r="U482" i="13" s="1"/>
  <c r="T450" i="13"/>
  <c r="U450" i="13" s="1"/>
  <c r="T396" i="13"/>
  <c r="U396" i="13" s="1"/>
  <c r="T364" i="13"/>
  <c r="U364" i="13" s="1"/>
  <c r="T476" i="13"/>
  <c r="U476" i="13" s="1"/>
  <c r="T382" i="13"/>
  <c r="U382" i="13" s="1"/>
  <c r="T500" i="13"/>
  <c r="U500" i="13" s="1"/>
  <c r="T374" i="13"/>
  <c r="U374" i="13" s="1"/>
  <c r="T341" i="13"/>
  <c r="U341" i="13" s="1"/>
  <c r="T333" i="13"/>
  <c r="U333" i="13" s="1"/>
  <c r="T329" i="13"/>
  <c r="U329" i="13" s="1"/>
  <c r="T422" i="13"/>
  <c r="U422" i="13" s="1"/>
  <c r="T210" i="13"/>
  <c r="U210" i="13" s="1"/>
  <c r="T202" i="13"/>
  <c r="U202" i="13" s="1"/>
  <c r="T170" i="13"/>
  <c r="U170" i="13" s="1"/>
  <c r="T159" i="13"/>
  <c r="U159" i="13" s="1"/>
  <c r="T150" i="13"/>
  <c r="U150" i="13" s="1"/>
  <c r="T142" i="13"/>
  <c r="U142" i="13" s="1"/>
  <c r="T134" i="13"/>
  <c r="U134" i="13" s="1"/>
  <c r="T126" i="13"/>
  <c r="U126" i="13" s="1"/>
  <c r="T118" i="13"/>
  <c r="U118" i="13" s="1"/>
  <c r="T110" i="13"/>
  <c r="U110" i="13" s="1"/>
  <c r="T102" i="13"/>
  <c r="U102" i="13" s="1"/>
  <c r="T94" i="13"/>
  <c r="U94" i="13" s="1"/>
  <c r="T86" i="13"/>
  <c r="U86" i="13" s="1"/>
  <c r="T82" i="13"/>
  <c r="U82" i="13" s="1"/>
  <c r="T78" i="13"/>
  <c r="U78" i="13" s="1"/>
  <c r="T74" i="13"/>
  <c r="U74" i="13" s="1"/>
  <c r="T70" i="13"/>
  <c r="U70" i="13" s="1"/>
  <c r="T66" i="13"/>
  <c r="U66" i="13" s="1"/>
  <c r="T62" i="13"/>
  <c r="U62" i="13" s="1"/>
  <c r="T58" i="13"/>
  <c r="U58" i="13" s="1"/>
  <c r="T54" i="13"/>
  <c r="U54" i="13" s="1"/>
  <c r="T50" i="13"/>
  <c r="U50" i="13" s="1"/>
  <c r="T46" i="13"/>
  <c r="U46" i="13" s="1"/>
  <c r="T41" i="13"/>
  <c r="U41" i="13" s="1"/>
  <c r="T37" i="13"/>
  <c r="U37" i="13" s="1"/>
  <c r="T29" i="13"/>
  <c r="U29" i="13" s="1"/>
  <c r="T203" i="13"/>
  <c r="U203" i="13" s="1"/>
  <c r="T147" i="13"/>
  <c r="U147" i="13" s="1"/>
  <c r="T131" i="13"/>
  <c r="U131" i="13" s="1"/>
  <c r="T115" i="13"/>
  <c r="U115" i="13" s="1"/>
  <c r="T99" i="13"/>
  <c r="U99" i="13" s="1"/>
  <c r="T83" i="13"/>
  <c r="U83" i="13" s="1"/>
  <c r="T67" i="13"/>
  <c r="U67" i="13" s="1"/>
  <c r="T51" i="13"/>
  <c r="U51" i="13" s="1"/>
  <c r="T34" i="13"/>
  <c r="U34" i="13" s="1"/>
  <c r="T829" i="13"/>
  <c r="U829" i="13" s="1"/>
  <c r="T813" i="13"/>
  <c r="U813" i="13" s="1"/>
  <c r="T799" i="13"/>
  <c r="U799" i="13" s="1"/>
  <c r="T720" i="13"/>
  <c r="U720" i="13" s="1"/>
  <c r="T603" i="13"/>
  <c r="U603" i="13" s="1"/>
  <c r="T595" i="13"/>
  <c r="U595" i="13" s="1"/>
  <c r="T554" i="13"/>
  <c r="U554" i="13" s="1"/>
  <c r="T631" i="13"/>
  <c r="U631" i="13" s="1"/>
  <c r="T616" i="13"/>
  <c r="U616" i="13" s="1"/>
  <c r="T602" i="13"/>
  <c r="U602" i="13" s="1"/>
  <c r="AK602" i="13" s="1"/>
  <c r="T591" i="13"/>
  <c r="U591" i="13" s="1"/>
  <c r="T349" i="13"/>
  <c r="U349" i="13" s="1"/>
  <c r="T321" i="13"/>
  <c r="U321" i="13" s="1"/>
  <c r="T304" i="13"/>
  <c r="U304" i="13" s="1"/>
  <c r="T289" i="13"/>
  <c r="U289" i="13" s="1"/>
  <c r="T282" i="13"/>
  <c r="U282" i="13" s="1"/>
  <c r="T265" i="13"/>
  <c r="U265" i="13" s="1"/>
  <c r="T379" i="13"/>
  <c r="U379" i="13" s="1"/>
  <c r="T358" i="13"/>
  <c r="U358" i="13" s="1"/>
  <c r="T316" i="13"/>
  <c r="U316" i="13" s="1"/>
  <c r="T301" i="13"/>
  <c r="U301" i="13" s="1"/>
  <c r="T284" i="13"/>
  <c r="U284" i="13" s="1"/>
  <c r="T270" i="13"/>
  <c r="U270" i="13" s="1"/>
  <c r="T254" i="13"/>
  <c r="U254" i="13" s="1"/>
  <c r="T239" i="13"/>
  <c r="U239" i="13" s="1"/>
  <c r="T205" i="13"/>
  <c r="U205" i="13" s="1"/>
  <c r="T196" i="13"/>
  <c r="U196" i="13" s="1"/>
  <c r="T30" i="13"/>
  <c r="U30" i="13" s="1"/>
  <c r="T209" i="13"/>
  <c r="U209" i="13" s="1"/>
  <c r="T194" i="13"/>
  <c r="U194" i="13" s="1"/>
  <c r="T875" i="13"/>
  <c r="U875" i="13" s="1"/>
  <c r="T646" i="13"/>
  <c r="U646" i="13" s="1"/>
  <c r="T630" i="13"/>
  <c r="U630" i="13" s="1"/>
  <c r="T614" i="13"/>
  <c r="U614" i="13" s="1"/>
  <c r="T855" i="13"/>
  <c r="U855" i="13" s="1"/>
  <c r="T827" i="13"/>
  <c r="U827" i="13" s="1"/>
  <c r="T795" i="13"/>
  <c r="U795" i="13" s="1"/>
  <c r="T686" i="13"/>
  <c r="U686" i="13" s="1"/>
  <c r="T675" i="13"/>
  <c r="U675" i="13" s="1"/>
  <c r="T657" i="13"/>
  <c r="U657" i="13" s="1"/>
  <c r="T535" i="13"/>
  <c r="U535" i="13" s="1"/>
  <c r="T505" i="13"/>
  <c r="U505" i="13" s="1"/>
  <c r="T455" i="13"/>
  <c r="U455" i="13" s="1"/>
  <c r="T381" i="13"/>
  <c r="U381" i="13" s="1"/>
  <c r="T541" i="13"/>
  <c r="U541" i="13" s="1"/>
  <c r="T525" i="13"/>
  <c r="U525" i="13" s="1"/>
  <c r="T503" i="13"/>
  <c r="U503" i="13" s="1"/>
  <c r="T485" i="13"/>
  <c r="U485" i="13" s="1"/>
  <c r="T457" i="13"/>
  <c r="U457" i="13" s="1"/>
  <c r="T443" i="13"/>
  <c r="U443" i="13" s="1"/>
  <c r="T369" i="13"/>
  <c r="U369" i="13" s="1"/>
  <c r="T204" i="13"/>
  <c r="U204" i="13" s="1"/>
  <c r="T176" i="13"/>
  <c r="U176" i="13" s="1"/>
  <c r="T161" i="13"/>
  <c r="U161" i="13" s="1"/>
  <c r="T144" i="13"/>
  <c r="U144" i="13" s="1"/>
  <c r="T128" i="13"/>
  <c r="U128" i="13" s="1"/>
  <c r="T112" i="13"/>
  <c r="U112" i="13" s="1"/>
  <c r="T96" i="13"/>
  <c r="U96" i="13" s="1"/>
  <c r="T80" i="13"/>
  <c r="U80" i="13" s="1"/>
  <c r="T64" i="13"/>
  <c r="U64" i="13" s="1"/>
  <c r="T48" i="13"/>
  <c r="U48" i="13" s="1"/>
  <c r="T32" i="13"/>
  <c r="U32" i="13" s="1"/>
  <c r="T185" i="13"/>
  <c r="U185" i="13" s="1"/>
  <c r="T877" i="13"/>
  <c r="U877" i="13" s="1"/>
  <c r="T843" i="13"/>
  <c r="U843" i="13" s="1"/>
  <c r="T833" i="13"/>
  <c r="U833" i="13" s="1"/>
  <c r="T763" i="13"/>
  <c r="U763" i="13" s="1"/>
  <c r="T648" i="13"/>
  <c r="U648" i="13" s="1"/>
  <c r="T556" i="13"/>
  <c r="U556" i="13" s="1"/>
  <c r="T845" i="13"/>
  <c r="U845" i="13" s="1"/>
  <c r="T810" i="13"/>
  <c r="U810" i="13" s="1"/>
  <c r="T765" i="13"/>
  <c r="U765" i="13" s="1"/>
  <c r="T728" i="13"/>
  <c r="U728" i="13" s="1"/>
  <c r="T694" i="13"/>
  <c r="U694" i="13" s="1"/>
  <c r="T667" i="13"/>
  <c r="U667" i="13" s="1"/>
  <c r="T650" i="13"/>
  <c r="U650" i="13" s="1"/>
  <c r="T629" i="13"/>
  <c r="U629" i="13" s="1"/>
  <c r="T613" i="13"/>
  <c r="U613" i="13" s="1"/>
  <c r="T597" i="13"/>
  <c r="U597" i="13" s="1"/>
  <c r="T582" i="13"/>
  <c r="U582" i="13" s="1"/>
  <c r="T415" i="13"/>
  <c r="U415" i="13" s="1"/>
  <c r="T389" i="13"/>
  <c r="U389" i="13" s="1"/>
  <c r="T225" i="13"/>
  <c r="U225" i="13" s="1"/>
  <c r="T169" i="13"/>
  <c r="U169" i="13" s="1"/>
  <c r="T154" i="13"/>
  <c r="U154" i="13" s="1"/>
  <c r="T137" i="13"/>
  <c r="U137" i="13" s="1"/>
  <c r="T31" i="13"/>
  <c r="U31" i="13" s="1"/>
  <c r="T133" i="13"/>
  <c r="U133" i="13" s="1"/>
  <c r="T117" i="13"/>
  <c r="U117" i="13" s="1"/>
  <c r="T101" i="13"/>
  <c r="U101" i="13" s="1"/>
  <c r="T85" i="13"/>
  <c r="U85" i="13" s="1"/>
  <c r="T69" i="13"/>
  <c r="U69" i="13" s="1"/>
  <c r="T53" i="13"/>
  <c r="U53" i="13" s="1"/>
  <c r="T36" i="13"/>
  <c r="U36" i="13" s="1"/>
  <c r="T775" i="13"/>
  <c r="U775" i="13" s="1"/>
  <c r="T423" i="13"/>
  <c r="U423" i="13" s="1"/>
  <c r="T352" i="13"/>
  <c r="U352" i="13" s="1"/>
  <c r="T863" i="13"/>
  <c r="U863" i="13" s="1"/>
  <c r="T823" i="13"/>
  <c r="U823" i="13" s="1"/>
  <c r="T435" i="13"/>
  <c r="U435" i="13" s="1"/>
  <c r="T773" i="13"/>
  <c r="U773" i="13" s="1"/>
  <c r="T483" i="13"/>
  <c r="U483" i="13" s="1"/>
  <c r="T391" i="13"/>
  <c r="U391" i="13" s="1"/>
  <c r="T815" i="13"/>
  <c r="U815" i="13" s="1"/>
  <c r="T733" i="13"/>
  <c r="U733" i="13" s="1"/>
  <c r="T767" i="13"/>
  <c r="U767" i="13" s="1"/>
  <c r="T397" i="13"/>
  <c r="U397" i="13" s="1"/>
  <c r="T887" i="13"/>
  <c r="U887" i="13" s="1"/>
  <c r="T708" i="13"/>
  <c r="U708" i="13" s="1"/>
  <c r="T673" i="13"/>
  <c r="U673" i="13" s="1"/>
  <c r="T311" i="13"/>
  <c r="U311" i="13" s="1"/>
  <c r="T295" i="13"/>
  <c r="U295" i="13" s="1"/>
  <c r="T851" i="13"/>
  <c r="U851" i="13" s="1"/>
  <c r="T712" i="13"/>
  <c r="U712" i="13" s="1"/>
  <c r="T802" i="13"/>
  <c r="U802" i="13" s="1"/>
  <c r="T714" i="13"/>
  <c r="U714" i="13" s="1"/>
  <c r="T355" i="13"/>
  <c r="U355" i="13" s="1"/>
  <c r="T248" i="13"/>
  <c r="U248" i="13" s="1"/>
  <c r="T257" i="13"/>
  <c r="U257" i="13" s="1"/>
  <c r="T241" i="13"/>
  <c r="U241" i="13" s="1"/>
  <c r="T314" i="13"/>
  <c r="U314" i="13" s="1"/>
  <c r="T298" i="13"/>
  <c r="U298" i="13" s="1"/>
  <c r="T234" i="13"/>
  <c r="U234" i="13" s="1"/>
  <c r="T280" i="13"/>
  <c r="U280" i="13" s="1"/>
  <c r="T267" i="13"/>
  <c r="U267" i="13" s="1"/>
  <c r="T783" i="13"/>
  <c r="U783" i="13" s="1"/>
  <c r="T546" i="13"/>
  <c r="U546" i="13" s="1"/>
  <c r="T197" i="13"/>
  <c r="U197" i="13" s="1"/>
  <c r="T195" i="13"/>
  <c r="U195" i="13" s="1"/>
  <c r="T818" i="13"/>
  <c r="U818" i="13" s="1"/>
  <c r="T800" i="13"/>
  <c r="U800" i="13" s="1"/>
  <c r="T705" i="13"/>
  <c r="U705" i="13" s="1"/>
  <c r="T776" i="13"/>
  <c r="U776" i="13" s="1"/>
  <c r="T695" i="13"/>
  <c r="U695" i="13" s="1"/>
  <c r="T683" i="13"/>
  <c r="U683" i="13" s="1"/>
  <c r="T666" i="13"/>
  <c r="U666" i="13" s="1"/>
  <c r="T654" i="13"/>
  <c r="U654" i="13" s="1"/>
  <c r="T565" i="13"/>
  <c r="U565" i="13" s="1"/>
  <c r="T376" i="13"/>
  <c r="U376" i="13" s="1"/>
  <c r="T432" i="13"/>
  <c r="U432" i="13" s="1"/>
  <c r="T386" i="13"/>
  <c r="U386" i="13" s="1"/>
  <c r="T434" i="13"/>
  <c r="U434" i="13" s="1"/>
  <c r="T380" i="13"/>
  <c r="U380" i="13" s="1"/>
  <c r="T354" i="13"/>
  <c r="U354" i="13" s="1"/>
  <c r="T452" i="13"/>
  <c r="U452" i="13" s="1"/>
  <c r="T174" i="13"/>
  <c r="U174" i="13" s="1"/>
  <c r="T138" i="13"/>
  <c r="U138" i="13" s="1"/>
  <c r="AK138" i="13" s="1"/>
  <c r="T114" i="13"/>
  <c r="U114" i="13" s="1"/>
  <c r="T207" i="13"/>
  <c r="U207" i="13" s="1"/>
  <c r="T156" i="13"/>
  <c r="U156" i="13" s="1"/>
  <c r="T107" i="13"/>
  <c r="U107" i="13" s="1"/>
  <c r="T42" i="13"/>
  <c r="U42" i="13" s="1"/>
  <c r="T696" i="13"/>
  <c r="U696" i="13" s="1"/>
  <c r="T615" i="13"/>
  <c r="U615" i="13" s="1"/>
  <c r="T592" i="13"/>
  <c r="U592" i="13" s="1"/>
  <c r="T822" i="13"/>
  <c r="U822" i="13" s="1"/>
  <c r="T890" i="13"/>
  <c r="U890" i="13" s="1"/>
  <c r="T886" i="13"/>
  <c r="U886" i="13" s="1"/>
  <c r="T882" i="13"/>
  <c r="U882" i="13" s="1"/>
  <c r="T878" i="13"/>
  <c r="U878" i="13" s="1"/>
  <c r="T874" i="13"/>
  <c r="U874" i="13" s="1"/>
  <c r="T870" i="13"/>
  <c r="U870" i="13" s="1"/>
  <c r="T866" i="13"/>
  <c r="U866" i="13" s="1"/>
  <c r="T862" i="13"/>
  <c r="U862" i="13" s="1"/>
  <c r="T856" i="13"/>
  <c r="U856" i="13" s="1"/>
  <c r="T852" i="13"/>
  <c r="U852" i="13" s="1"/>
  <c r="T848" i="13"/>
  <c r="U848" i="13" s="1"/>
  <c r="T844" i="13"/>
  <c r="U844" i="13" s="1"/>
  <c r="T838" i="13"/>
  <c r="U838" i="13" s="1"/>
  <c r="T832" i="13"/>
  <c r="U832" i="13" s="1"/>
  <c r="AK832" i="13" s="1"/>
  <c r="T816" i="13"/>
  <c r="U816" i="13" s="1"/>
  <c r="T790" i="13"/>
  <c r="U790" i="13" s="1"/>
  <c r="T782" i="13"/>
  <c r="U782" i="13" s="1"/>
  <c r="T774" i="13"/>
  <c r="U774" i="13" s="1"/>
  <c r="T766" i="13"/>
  <c r="U766" i="13" s="1"/>
  <c r="T758" i="13"/>
  <c r="U758" i="13" s="1"/>
  <c r="AK716" i="13"/>
  <c r="T750" i="13"/>
  <c r="U750" i="13" s="1"/>
  <c r="T721" i="13"/>
  <c r="U721" i="13" s="1"/>
  <c r="T709" i="13"/>
  <c r="U709" i="13" s="1"/>
  <c r="T693" i="13"/>
  <c r="U693" i="13" s="1"/>
  <c r="T738" i="13"/>
  <c r="U738" i="13" s="1"/>
  <c r="T812" i="13"/>
  <c r="U812" i="13" s="1"/>
  <c r="T797" i="13"/>
  <c r="U797" i="13" s="1"/>
  <c r="T748" i="13"/>
  <c r="U748" i="13" s="1"/>
  <c r="T717" i="13"/>
  <c r="U717" i="13" s="1"/>
  <c r="T699" i="13"/>
  <c r="U699" i="13" s="1"/>
  <c r="T804" i="13"/>
  <c r="U804" i="13" s="1"/>
  <c r="T600" i="13"/>
  <c r="U600" i="13" s="1"/>
  <c r="T584" i="13"/>
  <c r="U584" i="13" s="1"/>
  <c r="T742" i="13"/>
  <c r="U742" i="13" s="1"/>
  <c r="T679" i="13"/>
  <c r="U679" i="13" s="1"/>
  <c r="T583" i="13"/>
  <c r="U583" i="13" s="1"/>
  <c r="T567" i="13"/>
  <c r="U567" i="13" s="1"/>
  <c r="T551" i="13"/>
  <c r="U551" i="13" s="1"/>
  <c r="T678" i="13"/>
  <c r="U678" i="13" s="1"/>
  <c r="T588" i="13"/>
  <c r="U588" i="13" s="1"/>
  <c r="T478" i="13"/>
  <c r="U478" i="13" s="1"/>
  <c r="T446" i="13"/>
  <c r="U446" i="13" s="1"/>
  <c r="T400" i="13"/>
  <c r="U400" i="13" s="1"/>
  <c r="T368" i="13"/>
  <c r="U368" i="13" s="1"/>
  <c r="AK430" i="13"/>
  <c r="T512" i="13"/>
  <c r="U512" i="13" s="1"/>
  <c r="T488" i="13"/>
  <c r="U488" i="13" s="1"/>
  <c r="T456" i="13"/>
  <c r="U456" i="13" s="1"/>
  <c r="T410" i="13"/>
  <c r="U410" i="13" s="1"/>
  <c r="T378" i="13"/>
  <c r="U378" i="13" s="1"/>
  <c r="T522" i="13"/>
  <c r="U522" i="13" s="1"/>
  <c r="T490" i="13"/>
  <c r="U490" i="13" s="1"/>
  <c r="T458" i="13"/>
  <c r="U458" i="13" s="1"/>
  <c r="T426" i="13"/>
  <c r="U426" i="13" s="1"/>
  <c r="T404" i="13"/>
  <c r="U404" i="13" s="1"/>
  <c r="T372" i="13"/>
  <c r="U372" i="13" s="1"/>
  <c r="T508" i="13"/>
  <c r="U508" i="13" s="1"/>
  <c r="T414" i="13"/>
  <c r="U414" i="13" s="1"/>
  <c r="T406" i="13"/>
  <c r="U406" i="13" s="1"/>
  <c r="T348" i="13"/>
  <c r="U348" i="13" s="1"/>
  <c r="T524" i="13"/>
  <c r="U524" i="13" s="1"/>
  <c r="T460" i="13"/>
  <c r="U460" i="13" s="1"/>
  <c r="T398" i="13"/>
  <c r="U398" i="13" s="1"/>
  <c r="T346" i="13"/>
  <c r="U346" i="13" s="1"/>
  <c r="T336" i="13"/>
  <c r="U336" i="13" s="1"/>
  <c r="T332" i="13"/>
  <c r="U332" i="13" s="1"/>
  <c r="T328" i="13"/>
  <c r="U328" i="13" s="1"/>
  <c r="T223" i="13"/>
  <c r="U223" i="13" s="1"/>
  <c r="T215" i="13"/>
  <c r="U215" i="13" s="1"/>
  <c r="T484" i="13"/>
  <c r="U484" i="13" s="1"/>
  <c r="AK566" i="13"/>
  <c r="T516" i="13"/>
  <c r="U516" i="13" s="1"/>
  <c r="T175" i="13"/>
  <c r="U175" i="13" s="1"/>
  <c r="T160" i="13"/>
  <c r="U160" i="13" s="1"/>
  <c r="T143" i="13"/>
  <c r="U143" i="13" s="1"/>
  <c r="T127" i="13"/>
  <c r="U127" i="13" s="1"/>
  <c r="T111" i="13"/>
  <c r="U111" i="13" s="1"/>
  <c r="T95" i="13"/>
  <c r="U95" i="13" s="1"/>
  <c r="T79" i="13"/>
  <c r="U79" i="13" s="1"/>
  <c r="T63" i="13"/>
  <c r="U63" i="13" s="1"/>
  <c r="T47" i="13"/>
  <c r="U47" i="13" s="1"/>
  <c r="T18" i="13"/>
  <c r="U18" i="13" s="1"/>
  <c r="T191" i="13"/>
  <c r="U191" i="13" s="1"/>
  <c r="T179" i="13"/>
  <c r="U179" i="13" s="1"/>
  <c r="T704" i="13"/>
  <c r="U704" i="13" s="1"/>
  <c r="T635" i="13"/>
  <c r="U635" i="13" s="1"/>
  <c r="T627" i="13"/>
  <c r="U627" i="13" s="1"/>
  <c r="T619" i="13"/>
  <c r="U619" i="13" s="1"/>
  <c r="T611" i="13"/>
  <c r="U611" i="13" s="1"/>
  <c r="T564" i="13"/>
  <c r="U564" i="13" s="1"/>
  <c r="T640" i="13"/>
  <c r="U640" i="13" s="1"/>
  <c r="T623" i="13"/>
  <c r="U623" i="13" s="1"/>
  <c r="T608" i="13"/>
  <c r="U608" i="13" s="1"/>
  <c r="T586" i="13"/>
  <c r="U586" i="13" s="1"/>
  <c r="T574" i="13"/>
  <c r="U574" i="13" s="1"/>
  <c r="T568" i="13"/>
  <c r="U568" i="13" s="1"/>
  <c r="T542" i="13"/>
  <c r="U542" i="13" s="1"/>
  <c r="T538" i="13"/>
  <c r="U538" i="13" s="1"/>
  <c r="T534" i="13"/>
  <c r="U534" i="13" s="1"/>
  <c r="T530" i="13"/>
  <c r="U530" i="13" s="1"/>
  <c r="T357" i="13"/>
  <c r="U357" i="13" s="1"/>
  <c r="T313" i="13"/>
  <c r="U313" i="13" s="1"/>
  <c r="T296" i="13"/>
  <c r="U296" i="13" s="1"/>
  <c r="T274" i="13"/>
  <c r="U274" i="13" s="1"/>
  <c r="T345" i="13"/>
  <c r="U345" i="13" s="1"/>
  <c r="T308" i="13"/>
  <c r="U308" i="13" s="1"/>
  <c r="T293" i="13"/>
  <c r="U293" i="13" s="1"/>
  <c r="T277" i="13"/>
  <c r="U277" i="13" s="1"/>
  <c r="T262" i="13"/>
  <c r="U262" i="13" s="1"/>
  <c r="T246" i="13"/>
  <c r="U246" i="13" s="1"/>
  <c r="T222" i="13"/>
  <c r="U222" i="13" s="1"/>
  <c r="T214" i="13"/>
  <c r="U214" i="13" s="1"/>
  <c r="T188" i="13"/>
  <c r="U188" i="13" s="1"/>
  <c r="T180" i="13"/>
  <c r="U180" i="13" s="1"/>
  <c r="T27" i="13"/>
  <c r="U27" i="13" s="1"/>
  <c r="T226" i="13"/>
  <c r="U226" i="13" s="1"/>
  <c r="T218" i="13"/>
  <c r="U218" i="13" s="1"/>
  <c r="T186" i="13"/>
  <c r="U186" i="13" s="1"/>
  <c r="T178" i="13"/>
  <c r="U178" i="13" s="1"/>
  <c r="T642" i="13"/>
  <c r="U642" i="13" s="1"/>
  <c r="T626" i="13"/>
  <c r="U626" i="13" s="1"/>
  <c r="T610" i="13"/>
  <c r="U610" i="13" s="1"/>
  <c r="T873" i="13"/>
  <c r="U873" i="13" s="1"/>
  <c r="T849" i="13"/>
  <c r="U849" i="13" s="1"/>
  <c r="T743" i="13"/>
  <c r="U743" i="13" s="1"/>
  <c r="T706" i="13"/>
  <c r="U706" i="13" s="1"/>
  <c r="T644" i="13"/>
  <c r="U644" i="13" s="1"/>
  <c r="AK539" i="13"/>
  <c r="T552" i="13"/>
  <c r="U552" i="13" s="1"/>
  <c r="T531" i="13"/>
  <c r="U531" i="13" s="1"/>
  <c r="T519" i="13"/>
  <c r="U519" i="13" s="1"/>
  <c r="T501" i="13"/>
  <c r="U501" i="13" s="1"/>
  <c r="T491" i="13"/>
  <c r="U491" i="13" s="1"/>
  <c r="T477" i="13"/>
  <c r="U477" i="13" s="1"/>
  <c r="T463" i="13"/>
  <c r="U463" i="13" s="1"/>
  <c r="T558" i="13"/>
  <c r="U558" i="13" s="1"/>
  <c r="T537" i="13"/>
  <c r="U537" i="13" s="1"/>
  <c r="T521" i="13"/>
  <c r="U521" i="13" s="1"/>
  <c r="T511" i="13"/>
  <c r="U511" i="13" s="1"/>
  <c r="T471" i="13"/>
  <c r="U471" i="13" s="1"/>
  <c r="T453" i="13"/>
  <c r="U453" i="13" s="1"/>
  <c r="T21" i="13"/>
  <c r="U21" i="13" s="1"/>
  <c r="T189" i="13"/>
  <c r="U189" i="13" s="1"/>
  <c r="T172" i="13"/>
  <c r="U172" i="13" s="1"/>
  <c r="T157" i="13"/>
  <c r="U157" i="13" s="1"/>
  <c r="T140" i="13"/>
  <c r="U140" i="13" s="1"/>
  <c r="T124" i="13"/>
  <c r="U124" i="13" s="1"/>
  <c r="AK124" i="13" s="1"/>
  <c r="T108" i="13"/>
  <c r="U108" i="13" s="1"/>
  <c r="T92" i="13"/>
  <c r="U92" i="13" s="1"/>
  <c r="T76" i="13"/>
  <c r="U76" i="13" s="1"/>
  <c r="T60" i="13"/>
  <c r="U60" i="13" s="1"/>
  <c r="T43" i="13"/>
  <c r="U43" i="13" s="1"/>
  <c r="T819" i="13"/>
  <c r="U819" i="13" s="1"/>
  <c r="T421" i="13"/>
  <c r="U421" i="13" s="1"/>
  <c r="T181" i="13"/>
  <c r="U181" i="13" s="1"/>
  <c r="T779" i="13"/>
  <c r="U779" i="13" s="1"/>
  <c r="T726" i="13"/>
  <c r="U726" i="13" s="1"/>
  <c r="T576" i="13"/>
  <c r="U576" i="13" s="1"/>
  <c r="T548" i="13"/>
  <c r="U548" i="13" s="1"/>
  <c r="T467" i="13"/>
  <c r="U467" i="13" s="1"/>
  <c r="T841" i="13"/>
  <c r="U841" i="13" s="1"/>
  <c r="T749" i="13"/>
  <c r="U749" i="13" s="1"/>
  <c r="T724" i="13"/>
  <c r="U724" i="13" s="1"/>
  <c r="T690" i="13"/>
  <c r="U690" i="13" s="1"/>
  <c r="T641" i="13"/>
  <c r="U641" i="13" s="1"/>
  <c r="T625" i="13"/>
  <c r="U625" i="13" s="1"/>
  <c r="AK625" i="13" s="1"/>
  <c r="T609" i="13"/>
  <c r="U609" i="13" s="1"/>
  <c r="T593" i="13"/>
  <c r="U593" i="13" s="1"/>
  <c r="T578" i="13"/>
  <c r="U578" i="13" s="1"/>
  <c r="T411" i="13"/>
  <c r="U411" i="13" s="1"/>
  <c r="T373" i="13"/>
  <c r="U373" i="13" s="1"/>
  <c r="T165" i="13"/>
  <c r="U165" i="13" s="1"/>
  <c r="T149" i="13"/>
  <c r="U149" i="13" s="1"/>
  <c r="T869" i="13"/>
  <c r="U869" i="13" s="1"/>
  <c r="T23" i="13"/>
  <c r="U23" i="13" s="1"/>
  <c r="T129" i="13"/>
  <c r="U129" i="13" s="1"/>
  <c r="T113" i="13"/>
  <c r="U113" i="13" s="1"/>
  <c r="T97" i="13"/>
  <c r="U97" i="13" s="1"/>
  <c r="T81" i="13"/>
  <c r="U81" i="13" s="1"/>
  <c r="T65" i="13"/>
  <c r="U65" i="13" s="1"/>
  <c r="T49" i="13"/>
  <c r="U49" i="13" s="1"/>
  <c r="T28" i="13"/>
  <c r="U28" i="13" s="1"/>
  <c r="T771" i="13"/>
  <c r="U771" i="13" s="1"/>
  <c r="T437" i="13"/>
  <c r="U437" i="13" s="1"/>
  <c r="T419" i="13"/>
  <c r="U419" i="13" s="1"/>
  <c r="T344" i="13"/>
  <c r="U344" i="13" s="1"/>
  <c r="T217" i="13"/>
  <c r="U217" i="13" s="1"/>
  <c r="T857" i="13"/>
  <c r="U857" i="13" s="1"/>
  <c r="T431" i="13"/>
  <c r="U431" i="13" s="1"/>
  <c r="T322" i="13"/>
  <c r="U322" i="13" s="1"/>
  <c r="T663" i="13"/>
  <c r="U663" i="13" s="1"/>
  <c r="T451" i="13"/>
  <c r="U451" i="13" s="1"/>
  <c r="T387" i="13"/>
  <c r="U387" i="13" s="1"/>
  <c r="T682" i="13"/>
  <c r="U682" i="13" s="1"/>
  <c r="T759" i="13"/>
  <c r="U759" i="13" s="1"/>
  <c r="T417" i="13"/>
  <c r="U417" i="13" s="1"/>
  <c r="AK30" i="13"/>
  <c r="T692" i="13"/>
  <c r="U692" i="13" s="1"/>
  <c r="T669" i="13"/>
  <c r="U669" i="13" s="1"/>
  <c r="T323" i="13"/>
  <c r="U323" i="13" s="1"/>
  <c r="T307" i="13"/>
  <c r="U307" i="13" s="1"/>
  <c r="T291" i="13"/>
  <c r="U291" i="13" s="1"/>
  <c r="T811" i="13"/>
  <c r="U811" i="13" s="1"/>
  <c r="T688" i="13"/>
  <c r="U688" i="13" s="1"/>
  <c r="T761" i="13"/>
  <c r="U761" i="13" s="1"/>
  <c r="T260" i="13"/>
  <c r="U260" i="13" s="1"/>
  <c r="AK163" i="13"/>
  <c r="T244" i="13"/>
  <c r="U244" i="13" s="1"/>
  <c r="T351" i="13"/>
  <c r="U351" i="13" s="1"/>
  <c r="T237" i="13"/>
  <c r="U237" i="13" s="1"/>
  <c r="T310" i="13"/>
  <c r="U310" i="13" s="1"/>
  <c r="T294" i="13"/>
  <c r="U294" i="13" s="1"/>
  <c r="T230" i="13"/>
  <c r="U230" i="13" s="1"/>
  <c r="T279" i="13"/>
  <c r="U279" i="13" s="1"/>
  <c r="T263" i="13"/>
  <c r="U263" i="13" s="1"/>
  <c r="T853" i="13"/>
  <c r="U853" i="13" s="1"/>
  <c r="T751" i="13"/>
  <c r="U751" i="13" s="1"/>
  <c r="T513" i="13"/>
  <c r="U513" i="13" s="1"/>
  <c r="T425" i="13"/>
  <c r="U425" i="13" s="1"/>
  <c r="T177" i="13"/>
  <c r="U177" i="13" s="1"/>
  <c r="T550" i="13"/>
  <c r="U550" i="13" s="1"/>
  <c r="P891" i="13"/>
  <c r="T17" i="13"/>
  <c r="U17" i="13" s="1"/>
  <c r="AK315" i="13" l="1"/>
  <c r="AK601" i="13"/>
  <c r="AK309" i="13"/>
  <c r="AK814" i="13"/>
  <c r="AK286" i="13"/>
  <c r="AK464" i="13"/>
  <c r="AK629" i="13"/>
  <c r="AK393" i="13"/>
</calcChain>
</file>

<file path=xl/sharedStrings.xml><?xml version="1.0" encoding="utf-8"?>
<sst xmlns="http://schemas.openxmlformats.org/spreadsheetml/2006/main" count="7859" uniqueCount="1981">
  <si>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</si>
  <si>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</si>
  <si>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</si>
  <si>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</si>
  <si>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</si>
  <si>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</si>
  <si>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</si>
  <si>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</si>
  <si>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</si>
  <si>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</si>
  <si>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</si>
  <si>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</si>
  <si>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</si>
  <si>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</si>
  <si>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</si>
  <si>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</si>
  <si>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</si>
  <si>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</si>
  <si>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</si>
  <si>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</si>
  <si>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</si>
  <si>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</si>
  <si>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</si>
  <si>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</si>
  <si>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</si>
  <si>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</si>
  <si>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</si>
  <si>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</si>
  <si>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</si>
  <si>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</si>
  <si>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</si>
  <si>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</si>
  <si>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</si>
  <si>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</si>
  <si>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</si>
  <si>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</si>
  <si>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</si>
  <si>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</si>
  <si>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</si>
  <si>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</si>
  <si>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</si>
  <si>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</si>
  <si>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</si>
  <si>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</si>
  <si>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</si>
  <si>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</si>
  <si>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</si>
  <si>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</si>
  <si>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</si>
  <si>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</si>
  <si>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</si>
  <si>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</si>
  <si>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</si>
  <si>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</si>
  <si>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</si>
  <si>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</si>
  <si>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</si>
  <si>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</si>
  <si>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</si>
  <si>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</si>
  <si>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</si>
  <si>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</si>
  <si>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</si>
  <si>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</si>
  <si>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</si>
  <si>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</si>
  <si>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</si>
  <si>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</si>
  <si>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</si>
  <si>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</si>
  <si>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</si>
  <si>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</si>
  <si>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</si>
  <si>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</si>
  <si>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</si>
  <si>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</si>
  <si>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</si>
  <si>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</si>
  <si>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</si>
  <si>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</si>
  <si>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</si>
  <si>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</si>
  <si>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</si>
  <si>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</si>
  <si>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</si>
  <si>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</si>
  <si>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</si>
  <si>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</si>
  <si>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</si>
  <si>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</si>
  <si>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</si>
  <si>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</si>
  <si>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</si>
  <si>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</si>
  <si>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</si>
  <si>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</si>
  <si>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</si>
  <si>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</si>
  <si>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</si>
  <si>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</si>
  <si>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</si>
  <si>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</si>
  <si>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</si>
  <si>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</si>
  <si>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</si>
  <si>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</si>
  <si>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</si>
  <si>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</si>
  <si>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</si>
  <si>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</si>
  <si>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</si>
  <si>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</si>
  <si>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</si>
  <si>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</si>
  <si>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</si>
  <si>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</si>
  <si>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</si>
  <si>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</si>
  <si>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</si>
  <si>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</si>
  <si>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</si>
  <si>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</si>
  <si>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</si>
  <si>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</si>
  <si>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</si>
  <si>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</si>
  <si>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</si>
  <si>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</si>
  <si>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</si>
  <si>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</si>
  <si>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</si>
  <si>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</si>
  <si>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</si>
  <si>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</si>
  <si>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</si>
  <si>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</si>
  <si>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</si>
  <si>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</si>
  <si>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</si>
  <si>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</si>
  <si>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</si>
  <si>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</si>
  <si>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</si>
  <si>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</si>
  <si>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</si>
  <si>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</si>
  <si>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</si>
  <si>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</si>
  <si>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</si>
  <si>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</si>
  <si>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</si>
  <si>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</si>
  <si>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</si>
  <si>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</si>
  <si>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</si>
  <si>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</si>
  <si>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</si>
  <si>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</si>
  <si>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</si>
  <si>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</si>
  <si>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</si>
  <si>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</si>
  <si>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</si>
  <si>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</si>
  <si>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</si>
  <si>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</si>
  <si>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</si>
  <si>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</si>
  <si>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</si>
  <si>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</si>
  <si>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</si>
  <si>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</si>
  <si>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</si>
  <si>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</si>
  <si>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</si>
  <si>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</si>
  <si>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</si>
  <si>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</si>
  <si>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</si>
  <si>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</si>
  <si>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</si>
  <si>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</si>
  <si>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</si>
  <si>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</si>
  <si>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</si>
  <si>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</si>
  <si>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</si>
  <si>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</si>
  <si>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</si>
  <si>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</si>
  <si>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</si>
  <si>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</si>
  <si>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</si>
  <si>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</si>
  <si>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</si>
  <si>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</si>
  <si>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</si>
  <si>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</si>
  <si>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</si>
  <si>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</si>
  <si>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</si>
  <si>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</si>
  <si>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</si>
  <si>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</si>
  <si>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</si>
  <si>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</si>
  <si>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</si>
  <si>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</si>
  <si>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</si>
  <si>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</si>
  <si>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</si>
  <si>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</si>
  <si>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</si>
  <si>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</si>
  <si>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</si>
  <si>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</si>
  <si>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</si>
  <si>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</si>
  <si>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</si>
  <si>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</si>
  <si>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</si>
  <si>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</si>
  <si>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</si>
  <si>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</si>
  <si>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</si>
  <si>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</si>
  <si>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</si>
  <si>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</si>
  <si>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</si>
  <si>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</si>
  <si>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</si>
  <si>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</si>
  <si>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</si>
  <si>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</si>
  <si>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</si>
  <si>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</si>
  <si>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</si>
  <si>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</si>
  <si>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</si>
  <si>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</si>
  <si>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</si>
  <si>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</si>
  <si>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</si>
  <si>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</si>
  <si>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</si>
  <si>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</si>
  <si>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</si>
  <si>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</si>
  <si>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</si>
  <si>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</si>
  <si>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</si>
  <si>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</si>
  <si>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</si>
  <si>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</si>
  <si>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</si>
  <si>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</si>
  <si>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</si>
  <si>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</si>
  <si>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</si>
  <si>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</si>
  <si>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</si>
  <si>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</si>
  <si>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</si>
  <si>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</si>
  <si>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</si>
  <si>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</si>
  <si>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</si>
  <si>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</si>
  <si>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</si>
  <si>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</si>
  <si>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</si>
  <si>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</si>
  <si>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</si>
  <si>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</si>
  <si>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</si>
  <si>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</si>
  <si>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</si>
  <si>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</si>
  <si>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</si>
  <si>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</si>
  <si>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</si>
  <si>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</si>
  <si>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</si>
  <si>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</si>
  <si>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</si>
  <si>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</si>
  <si>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</si>
  <si>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</si>
  <si>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</si>
  <si>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</si>
  <si>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</si>
  <si>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</si>
  <si>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</si>
  <si>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</si>
  <si>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</si>
  <si>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</si>
  <si>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</si>
  <si>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</si>
  <si>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</si>
  <si>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</si>
  <si>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</si>
  <si>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</si>
  <si>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</si>
  <si>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</si>
  <si>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</si>
  <si>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</si>
  <si>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</si>
  <si>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</si>
  <si>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</si>
  <si>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</si>
  <si>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</si>
  <si>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</si>
  <si>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</si>
  <si>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</si>
  <si>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</si>
  <si>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</si>
  <si>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</si>
  <si>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</si>
  <si>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</si>
  <si>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</si>
  <si>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</si>
  <si>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</si>
  <si>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</si>
  <si>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</si>
  <si>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</si>
  <si>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</si>
  <si>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</si>
  <si>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</si>
  <si>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</si>
  <si>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</si>
  <si>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</si>
  <si>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</si>
  <si>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</si>
  <si>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</si>
  <si>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</si>
  <si>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</si>
  <si>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</si>
  <si>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</si>
  <si>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</si>
  <si>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</si>
  <si>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</si>
  <si>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</si>
  <si>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</si>
  <si>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</si>
  <si>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</si>
  <si>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</si>
  <si>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</si>
  <si>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</si>
  <si>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</si>
  <si>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</si>
  <si>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</si>
  <si>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</si>
  <si>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</si>
  <si>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</si>
  <si>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</si>
  <si>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</si>
  <si>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</si>
  <si>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</si>
  <si>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</si>
  <si>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</si>
  <si>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</si>
  <si>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</si>
  <si>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</si>
  <si>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</si>
  <si>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</si>
  <si>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</si>
  <si>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</si>
  <si>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</si>
  <si>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</si>
  <si>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</si>
  <si>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</si>
  <si>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</si>
  <si>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</si>
  <si>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</si>
  <si>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</si>
  <si>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</si>
  <si>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</si>
  <si>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</si>
  <si>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</si>
  <si>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</si>
  <si>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</si>
  <si>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</si>
  <si>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</si>
  <si>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</si>
  <si>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</si>
  <si>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</si>
  <si>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</si>
  <si>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</si>
  <si>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</si>
  <si>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</si>
  <si>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</si>
  <si>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</si>
  <si>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</si>
  <si>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</si>
  <si>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</si>
  <si>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</si>
  <si>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</si>
  <si>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</si>
  <si>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</si>
  <si>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</si>
  <si>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</si>
  <si>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</si>
  <si>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</si>
  <si>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</si>
  <si>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</si>
  <si>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</si>
  <si>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</si>
  <si>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</si>
  <si>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</si>
  <si>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</si>
  <si>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</si>
  <si>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</si>
  <si>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</si>
  <si>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</si>
  <si>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</si>
  <si>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</si>
  <si>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</si>
  <si>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</si>
  <si>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</si>
  <si>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</si>
  <si>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</si>
  <si>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</si>
  <si>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</si>
  <si>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</si>
  <si>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</si>
  <si>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</si>
  <si>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</si>
  <si>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</si>
  <si>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</si>
  <si>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</si>
  <si>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</si>
  <si>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</si>
  <si>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</si>
  <si>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</si>
  <si>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</si>
  <si>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</si>
  <si>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</si>
  <si>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</si>
  <si>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</si>
  <si>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</si>
  <si>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</si>
  <si>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</si>
  <si>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</si>
  <si>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</si>
  <si>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</si>
  <si>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</si>
  <si>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</si>
  <si>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</si>
  <si>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</si>
  <si>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</si>
  <si>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</si>
  <si>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</si>
  <si>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</si>
  <si>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</si>
  <si>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</si>
  <si>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</si>
  <si>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</si>
  <si>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</si>
  <si>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</si>
  <si>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</si>
  <si>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</si>
  <si>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</si>
  <si>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</si>
  <si>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</si>
  <si>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</si>
  <si>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</si>
  <si>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</si>
  <si>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</si>
  <si>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</si>
  <si>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</si>
  <si>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</si>
  <si>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</si>
  <si>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</si>
  <si>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</si>
  <si>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</si>
  <si>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</si>
  <si>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</si>
  <si>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</si>
  <si>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</si>
  <si>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</si>
  <si>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</si>
  <si>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</si>
  <si>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</si>
  <si>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</si>
  <si>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</si>
  <si>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</si>
  <si>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</si>
  <si>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</si>
  <si>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</si>
  <si>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</si>
  <si>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</si>
  <si>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</si>
  <si>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</si>
  <si>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</si>
  <si>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</si>
  <si>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</si>
  <si>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</si>
  <si>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</si>
  <si>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</si>
  <si>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</si>
  <si>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</si>
  <si>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</si>
  <si>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</si>
  <si>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</si>
  <si>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</si>
  <si>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</si>
  <si>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</si>
  <si>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</si>
  <si>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</si>
  <si>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</si>
  <si>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</si>
  <si>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</si>
  <si>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</si>
  <si>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</si>
  <si>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</si>
  <si>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</si>
  <si>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</si>
  <si>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</si>
  <si>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</si>
  <si>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</si>
  <si>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</si>
  <si>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</si>
  <si>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</si>
  <si>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</si>
  <si>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</si>
  <si>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</si>
  <si>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</si>
  <si>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</si>
  <si>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</si>
  <si>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</si>
  <si>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</si>
  <si>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</si>
  <si>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</si>
  <si>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</si>
  <si>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</si>
  <si>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</si>
  <si>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</si>
  <si>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</si>
  <si>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</si>
  <si>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</si>
  <si>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</si>
  <si>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</si>
  <si>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</si>
  <si>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</si>
  <si>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</si>
  <si>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</si>
  <si>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</si>
  <si>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</si>
  <si>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</si>
  <si>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</si>
  <si>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</si>
  <si>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</si>
  <si>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</si>
  <si>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</si>
  <si>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</si>
  <si>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</si>
  <si>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</si>
  <si>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</si>
  <si>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</si>
  <si>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</si>
  <si>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</si>
  <si>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</si>
  <si>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</si>
  <si>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</si>
  <si>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</si>
  <si>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</si>
  <si>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</si>
  <si>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</si>
  <si>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</si>
  <si>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</si>
  <si>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</si>
  <si>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</si>
  <si>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</si>
  <si>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</si>
  <si>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</si>
  <si>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</si>
  <si>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</si>
  <si>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</si>
  <si>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</si>
  <si>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</si>
  <si>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</si>
  <si>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</si>
  <si>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</si>
  <si>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</si>
  <si>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</si>
  <si>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</si>
  <si>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</si>
  <si>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</si>
  <si>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</si>
  <si>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</si>
  <si>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</si>
  <si>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</si>
  <si>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</si>
  <si>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</si>
  <si>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</si>
  <si>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</si>
  <si>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</si>
  <si>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</si>
  <si>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</si>
  <si>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</si>
  <si>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</si>
  <si>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</si>
  <si>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</si>
  <si>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</si>
  <si>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</si>
  <si>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</si>
  <si>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</si>
  <si>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</si>
  <si>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</si>
  <si>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</si>
  <si>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</si>
  <si>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</si>
  <si>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</si>
  <si>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</si>
  <si>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</si>
  <si>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</si>
  <si>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</si>
  <si>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</si>
  <si>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</si>
  <si>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</si>
  <si>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</si>
  <si>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</si>
  <si>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</si>
  <si>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</si>
  <si>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</si>
  <si>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</si>
  <si>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</si>
  <si>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</si>
  <si>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</si>
  <si>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</si>
  <si>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</si>
  <si>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</si>
  <si>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</si>
  <si>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</si>
  <si>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</si>
  <si>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</si>
  <si>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</si>
  <si>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</si>
  <si>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</si>
  <si>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</si>
  <si>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</si>
  <si>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</si>
  <si>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</si>
  <si>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</si>
  <si>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</si>
  <si>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</si>
  <si>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</si>
  <si>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</si>
  <si>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</si>
  <si>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</si>
  <si>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</si>
  <si>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</si>
  <si>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</si>
  <si>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</si>
  <si>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</si>
  <si>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</si>
  <si>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</si>
  <si>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</si>
  <si>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</si>
  <si>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</si>
  <si>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</si>
  <si>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</si>
  <si>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</si>
  <si>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</si>
  <si>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</si>
  <si>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</si>
  <si>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</si>
  <si>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</si>
  <si>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</si>
  <si>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</si>
  <si>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</si>
  <si>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</si>
  <si>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</si>
  <si>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</si>
  <si>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</si>
  <si>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</si>
  <si>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</si>
  <si>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</si>
  <si>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</si>
  <si>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</si>
  <si>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</si>
  <si>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</si>
  <si>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</si>
  <si>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</si>
  <si>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</si>
  <si>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</si>
  <si>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</si>
  <si>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</si>
  <si>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</si>
  <si>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</si>
  <si>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</si>
  <si>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</si>
  <si>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</si>
  <si>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</si>
  <si>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</si>
  <si>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</si>
  <si>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</si>
  <si>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</si>
  <si>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</si>
  <si>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</si>
  <si>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</si>
  <si>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</si>
  <si>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</si>
  <si>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</si>
  <si>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</si>
  <si>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</si>
  <si>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</si>
  <si>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</si>
  <si>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</si>
  <si>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</si>
  <si>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</si>
  <si>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</si>
  <si>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</si>
  <si>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</si>
  <si>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</si>
  <si>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</si>
  <si>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</si>
  <si>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</si>
  <si>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</si>
  <si>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</si>
  <si>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</si>
  <si>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</si>
  <si>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</si>
  <si>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</si>
  <si>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</si>
  <si>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</si>
  <si>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</si>
  <si>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</si>
  <si>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</si>
  <si>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</si>
  <si>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</si>
  <si>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</si>
  <si>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</si>
  <si>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</si>
  <si>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</si>
  <si>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</si>
  <si>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</si>
  <si>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</si>
  <si>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</si>
  <si>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</si>
  <si>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</si>
  <si>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</si>
  <si>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</si>
  <si>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</si>
  <si>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</si>
  <si>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</si>
  <si>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</si>
  <si>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</si>
  <si>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</si>
  <si>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</si>
  <si>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</si>
  <si>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</si>
  <si>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</si>
  <si>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</si>
  <si>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</si>
  <si>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</si>
  <si>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</si>
  <si>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</si>
  <si>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</si>
  <si>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</si>
  <si>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</si>
  <si>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</si>
  <si>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</si>
  <si>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</si>
  <si>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</si>
  <si>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</si>
  <si>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</si>
  <si>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</si>
  <si>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</si>
  <si>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</si>
  <si>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</si>
  <si>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</si>
  <si>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</si>
  <si>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</si>
  <si>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</si>
  <si>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</si>
  <si>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</si>
  <si>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</si>
  <si>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</si>
  <si>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</si>
  <si>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</si>
  <si>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</si>
  <si>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</si>
  <si>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</si>
  <si>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</si>
  <si>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</si>
  <si>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</si>
  <si>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</si>
  <si>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</si>
  <si>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</si>
  <si>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</si>
  <si>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</si>
  <si>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</si>
  <si>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</si>
  <si>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</si>
  <si>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</si>
  <si>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</si>
  <si>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</si>
  <si>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</si>
  <si>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</si>
  <si>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</si>
  <si>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</si>
  <si>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</si>
  <si>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</si>
  <si>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</si>
  <si>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</si>
  <si>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</si>
  <si>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</si>
  <si>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</si>
  <si>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</si>
  <si>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</si>
  <si>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</si>
  <si>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</si>
  <si>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</si>
  <si>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</si>
  <si>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</si>
  <si>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</si>
  <si>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</si>
  <si>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</si>
  <si>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</si>
  <si>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</si>
  <si>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</si>
  <si>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</si>
  <si>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</si>
  <si>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</si>
  <si>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</si>
  <si>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</si>
  <si>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</si>
  <si>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</si>
  <si>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</si>
  <si>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</si>
  <si>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</si>
  <si>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</si>
  <si>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</si>
  <si>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</si>
  <si>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</si>
  <si>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</si>
  <si>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</si>
  <si>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</si>
  <si>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</si>
  <si>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</si>
  <si>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</si>
  <si>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</si>
  <si>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</si>
  <si>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</si>
  <si>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</si>
  <si>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</si>
  <si>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</si>
  <si>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</si>
  <si>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</si>
  <si>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</si>
  <si>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</si>
  <si>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</si>
  <si>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</si>
  <si>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</si>
  <si>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</si>
  <si>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</si>
  <si>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</si>
  <si>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</si>
  <si>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</si>
  <si>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</si>
  <si>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</si>
  <si>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</si>
  <si>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</si>
  <si>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</si>
  <si>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</si>
  <si>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</si>
  <si>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</si>
  <si>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</si>
  <si>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</si>
  <si>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</si>
  <si>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</si>
  <si>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</si>
  <si>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</si>
  <si>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</si>
  <si>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</si>
  <si>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</si>
  <si>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</si>
  <si>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</si>
  <si>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</si>
  <si>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</si>
  <si>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</si>
  <si>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</si>
  <si>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</si>
  <si>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</si>
  <si>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</si>
  <si>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</si>
  <si>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</si>
  <si>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</si>
  <si>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</si>
  <si>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</si>
  <si>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</si>
  <si>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</si>
  <si>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</si>
  <si>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</si>
  <si>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</si>
  <si>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</si>
  <si>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</si>
  <si>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</si>
  <si>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</si>
  <si>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</si>
  <si>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</si>
  <si>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</si>
  <si>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</si>
  <si>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</si>
  <si>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</si>
  <si>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</si>
  <si>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</si>
  <si>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</si>
  <si>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</si>
  <si>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</si>
  <si>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</si>
  <si>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</si>
  <si>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</si>
  <si>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</si>
  <si>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</si>
  <si>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</si>
  <si>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</si>
  <si>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</si>
  <si>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</si>
  <si>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</si>
  <si>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</si>
  <si>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</si>
  <si>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</si>
  <si>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</si>
  <si>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</si>
  <si>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</si>
  <si>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</si>
  <si>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</si>
  <si>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</si>
  <si>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</si>
  <si>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</si>
  <si>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</si>
  <si>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</si>
  <si>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</si>
  <si>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</si>
  <si>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</si>
  <si>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</si>
  <si>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</si>
  <si>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</si>
  <si>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</si>
  <si>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</si>
  <si>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</si>
  <si>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</si>
  <si>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</si>
  <si>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</si>
  <si>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</si>
  <si>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</si>
  <si>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</si>
  <si>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</si>
  <si>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</si>
  <si>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</si>
  <si>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</si>
  <si>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</si>
  <si>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</si>
  <si>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</si>
  <si>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</si>
  <si>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</si>
  <si>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</si>
  <si>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</si>
  <si>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</si>
  <si>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</si>
  <si>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</si>
  <si>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</si>
  <si>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</si>
  <si>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</si>
  <si>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</si>
  <si>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</si>
  <si>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</si>
  <si>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</si>
  <si>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</si>
  <si>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</si>
  <si>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</si>
  <si>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</si>
  <si>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</si>
  <si>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</si>
  <si>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</si>
  <si>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</si>
  <si>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</si>
  <si>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</si>
  <si>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</si>
  <si>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</si>
  <si>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</si>
  <si>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</si>
  <si>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</si>
  <si>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</si>
  <si>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</si>
  <si>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</si>
  <si>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</si>
  <si>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</si>
  <si>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</si>
  <si>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</si>
  <si>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</si>
  <si>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</si>
  <si>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</si>
  <si>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</si>
  <si>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</si>
  <si>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</si>
  <si>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</si>
  <si>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</si>
  <si>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</si>
  <si>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</si>
  <si>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</si>
  <si>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</si>
  <si>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</si>
  <si>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</si>
  <si>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</si>
  <si>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</si>
  <si>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</si>
  <si>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</si>
  <si>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</si>
  <si>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</si>
  <si>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</si>
  <si>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</si>
  <si>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</si>
  <si>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</si>
  <si>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</si>
  <si>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</si>
  <si>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</si>
  <si>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</si>
  <si>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</si>
  <si>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</si>
  <si>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</si>
  <si>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</si>
  <si>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</si>
  <si>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</si>
  <si>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</si>
  <si>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</si>
  <si>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</si>
  <si>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</si>
  <si>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</si>
  <si>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</si>
  <si>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</si>
  <si>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</si>
  <si>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</si>
  <si>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</si>
  <si>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</si>
  <si>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</si>
  <si>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</si>
  <si>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</si>
  <si>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</si>
  <si>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</si>
  <si>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</si>
  <si>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</si>
  <si>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</si>
  <si>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</si>
  <si>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</si>
  <si>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</si>
  <si>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</si>
  <si>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</si>
  <si>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</si>
  <si>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</si>
  <si>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</si>
  <si>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</si>
  <si>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</si>
  <si>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</si>
  <si>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</si>
  <si>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</si>
  <si>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</si>
  <si>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</si>
  <si>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</si>
  <si>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</si>
  <si>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</si>
  <si>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</si>
  <si>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</si>
  <si>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</si>
  <si>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</si>
  <si>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</si>
  <si>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</si>
  <si>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</si>
  <si>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</si>
  <si>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</si>
  <si>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</si>
  <si>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</si>
  <si>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</si>
  <si>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</si>
  <si>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</si>
  <si>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</si>
  <si>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</si>
  <si>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</si>
  <si>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</si>
  <si>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</si>
  <si>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</si>
  <si>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</si>
  <si>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</si>
  <si>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</si>
  <si>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</si>
  <si>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DIVISION DE SERVICIOS GENERALES- REMH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</si>
  <si>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</si>
  <si>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</si>
  <si>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</si>
  <si>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</si>
  <si>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</si>
  <si>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</si>
  <si>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</si>
  <si>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</si>
  <si>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</si>
  <si>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</si>
  <si>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</si>
  <si>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00-001-0006225-6</t>
  </si>
  <si>
    <t>00-001-0010252-4</t>
  </si>
  <si>
    <t>00-001-0028744-0</t>
  </si>
  <si>
    <t>00-001-0043933-0</t>
  </si>
  <si>
    <t>00-001-0056221-4</t>
  </si>
  <si>
    <t>00-001-0064855-9</t>
  </si>
  <si>
    <t>00-001-0067327-6</t>
  </si>
  <si>
    <t>00-001-0069898-4</t>
  </si>
  <si>
    <t>00-001-0076582-5</t>
  </si>
  <si>
    <t>00-001-0084070-1</t>
  </si>
  <si>
    <t>00-001-0088940-1</t>
  </si>
  <si>
    <t>00-001-0091862-2</t>
  </si>
  <si>
    <t>00-001-0099646-1</t>
  </si>
  <si>
    <t>00-001-0105055-7</t>
  </si>
  <si>
    <t>00-001-0119356-3</t>
  </si>
  <si>
    <t>00-001-0135956-0</t>
  </si>
  <si>
    <t>00-001-0140381-4</t>
  </si>
  <si>
    <t>00-001-0148182-8</t>
  </si>
  <si>
    <t>00-001-0156566-1</t>
  </si>
  <si>
    <t>00-001-0156735-2</t>
  </si>
  <si>
    <t>00-001-0157635-3</t>
  </si>
  <si>
    <t>00-001-0162305-6</t>
  </si>
  <si>
    <t>00-001-0179688-6</t>
  </si>
  <si>
    <t>00-001-0202822-2</t>
  </si>
  <si>
    <t>00-001-0221866-6</t>
  </si>
  <si>
    <t>00-001-0244111-0</t>
  </si>
  <si>
    <t>00-001-0247897-1</t>
  </si>
  <si>
    <t>00-001-0251429-6</t>
  </si>
  <si>
    <t>00-001-0258914-0</t>
  </si>
  <si>
    <t>00-001-0262764-3</t>
  </si>
  <si>
    <t>00-001-0276093-1</t>
  </si>
  <si>
    <t>00-001-0287603-4</t>
  </si>
  <si>
    <t>00-001-0293157-3</t>
  </si>
  <si>
    <t>00-001-0303016-9</t>
  </si>
  <si>
    <t>00-001-0304037-4</t>
  </si>
  <si>
    <t>00-001-0307773-1</t>
  </si>
  <si>
    <t>00-001-0308941-3</t>
  </si>
  <si>
    <t>00-001-0332303-6</t>
  </si>
  <si>
    <t>00-001-0364626-1</t>
  </si>
  <si>
    <t>00-001-0426018-7</t>
  </si>
  <si>
    <t>00-001-0455113-0</t>
  </si>
  <si>
    <t>00-001-0457332-4</t>
  </si>
  <si>
    <t>ENC. DIV. DE DESARROLLO DE RE</t>
  </si>
  <si>
    <t>00-001-0457695-4</t>
  </si>
  <si>
    <t>00-001-0477770-1</t>
  </si>
  <si>
    <t>00-001-0494981-3</t>
  </si>
  <si>
    <t>00-001-0555191-5</t>
  </si>
  <si>
    <t>00-001-0556938-8</t>
  </si>
  <si>
    <t>00-001-0559511-0</t>
  </si>
  <si>
    <t>00-001-0562539-6</t>
  </si>
  <si>
    <t>00-001-0568920-2</t>
  </si>
  <si>
    <t>00-001-0570328-4</t>
  </si>
  <si>
    <t>00-001-0581104-6</t>
  </si>
  <si>
    <t>00-001-0602858-2</t>
  </si>
  <si>
    <t>00-001-0631051-9</t>
  </si>
  <si>
    <t>00-001-0638884-6</t>
  </si>
  <si>
    <t>00-001-0691837-8</t>
  </si>
  <si>
    <t>00-001-0692608-2</t>
  </si>
  <si>
    <t>00-001-0697710-1</t>
  </si>
  <si>
    <t>00-001-0698622-7</t>
  </si>
  <si>
    <t>00-001-0704289-7</t>
  </si>
  <si>
    <t>00-001-0731822-2</t>
  </si>
  <si>
    <t>00-001-0748245-7</t>
  </si>
  <si>
    <t>00-001-0755673-0</t>
  </si>
  <si>
    <t>00-001-0760186-6</t>
  </si>
  <si>
    <t>00-001-0769800-3</t>
  </si>
  <si>
    <t>00-001-0775558-9</t>
  </si>
  <si>
    <t>00-001-0779495-0</t>
  </si>
  <si>
    <t>00-001-0780358-7</t>
  </si>
  <si>
    <t>00-001-0782479-9</t>
  </si>
  <si>
    <t>00-001-0783780-9</t>
  </si>
  <si>
    <t>00-001-0796634-3</t>
  </si>
  <si>
    <t>00-001-0807149-9</t>
  </si>
  <si>
    <t>00-001-0820357-1</t>
  </si>
  <si>
    <t>00-001-0826377-3</t>
  </si>
  <si>
    <t>00-001-0831100-2</t>
  </si>
  <si>
    <t>00-001-0832136-5</t>
  </si>
  <si>
    <t>00-001-0832544-0</t>
  </si>
  <si>
    <t>00-001-0843009-1</t>
  </si>
  <si>
    <t>00-001-0855546-7</t>
  </si>
  <si>
    <t>00-001-0864169-7</t>
  </si>
  <si>
    <t>00-001-0885378-9</t>
  </si>
  <si>
    <t>00-001-0888318-2</t>
  </si>
  <si>
    <t>00-001-0915716-4</t>
  </si>
  <si>
    <t>00-001-0915836-0</t>
  </si>
  <si>
    <t>00-001-0917589-3</t>
  </si>
  <si>
    <t>00-001-0955683-7</t>
  </si>
  <si>
    <t>00-001-0963613-4</t>
  </si>
  <si>
    <t>00-001-0965221-4</t>
  </si>
  <si>
    <t>00-001-0974239-5</t>
  </si>
  <si>
    <t>00-001-1016366-4</t>
  </si>
  <si>
    <t>00-001-1019445-3</t>
  </si>
  <si>
    <t>00-001-1026932-1</t>
  </si>
  <si>
    <t>00-001-1030333-6</t>
  </si>
  <si>
    <t>00-001-1030502-6</t>
  </si>
  <si>
    <t>00-001-1038141-5</t>
  </si>
  <si>
    <t>00-001-1039245-3</t>
  </si>
  <si>
    <t>00-001-1039722-1</t>
  </si>
  <si>
    <t>00-001-1046956-6</t>
  </si>
  <si>
    <t>00-001-1064899-5</t>
  </si>
  <si>
    <t>00-001-1065388-8</t>
  </si>
  <si>
    <t>00-001-1081386-2</t>
  </si>
  <si>
    <t>00-001-1086656-3</t>
  </si>
  <si>
    <t>00-001-1110482-4</t>
  </si>
  <si>
    <t>00-001-1122359-0</t>
  </si>
  <si>
    <t>00-001-1124037-0</t>
  </si>
  <si>
    <t>00-001-1131681-6</t>
  </si>
  <si>
    <t>00-001-1133107-0</t>
  </si>
  <si>
    <t>00-001-1164347-4</t>
  </si>
  <si>
    <t>00-001-1164510-7</t>
  </si>
  <si>
    <t>00-001-1171600-7</t>
  </si>
  <si>
    <t>00-001-1198175-9</t>
  </si>
  <si>
    <t>00-001-1243519-3</t>
  </si>
  <si>
    <t>00-001-1246709-7</t>
  </si>
  <si>
    <t>00-001-1268832-0</t>
  </si>
  <si>
    <t>00-001-1287633-9</t>
  </si>
  <si>
    <t>00-001-1288170-1</t>
  </si>
  <si>
    <t>00-001-1289857-2</t>
  </si>
  <si>
    <t>00-001-1325908-9</t>
  </si>
  <si>
    <t>00-001-1332990-8</t>
  </si>
  <si>
    <t>00-001-1333966-7</t>
  </si>
  <si>
    <t>00-001-1334532-6</t>
  </si>
  <si>
    <t>00-001-1340705-0</t>
  </si>
  <si>
    <t>00-001-1353007-5</t>
  </si>
  <si>
    <t>00-001-1367511-0</t>
  </si>
  <si>
    <t>00-001-1372544-4</t>
  </si>
  <si>
    <t>00-001-1375499-8</t>
  </si>
  <si>
    <t>00-001-1375750-4</t>
  </si>
  <si>
    <t>00-001-1399972-6</t>
  </si>
  <si>
    <t>00-001-1414091-6</t>
  </si>
  <si>
    <t>00-001-1425707-4</t>
  </si>
  <si>
    <t>00-001-1426910-3</t>
  </si>
  <si>
    <t>00-001-1426912-9</t>
  </si>
  <si>
    <t>00-001-1427656-1</t>
  </si>
  <si>
    <t>00-001-1431846-2</t>
  </si>
  <si>
    <t>00-001-1442128-2</t>
  </si>
  <si>
    <t>00-001-1446335-9</t>
  </si>
  <si>
    <t>00-001-1469417-7</t>
  </si>
  <si>
    <t>00-001-1470285-5</t>
  </si>
  <si>
    <t>00-001-1485320-3</t>
  </si>
  <si>
    <t>00-001-1493816-0</t>
  </si>
  <si>
    <t>00-001-1514161-6</t>
  </si>
  <si>
    <t>00-001-1517610-9</t>
  </si>
  <si>
    <t>00-001-1520073-5</t>
  </si>
  <si>
    <t>00-001-1537145-2</t>
  </si>
  <si>
    <t>00-001-1568790-7</t>
  </si>
  <si>
    <t>00-001-1612222-7</t>
  </si>
  <si>
    <t>00-001-1612259-9</t>
  </si>
  <si>
    <t>00-001-1621449-5</t>
  </si>
  <si>
    <t>00-001-1635719-5</t>
  </si>
  <si>
    <t>00-001-1656993-0</t>
  </si>
  <si>
    <t>00-001-1661432-2</t>
  </si>
  <si>
    <t>00-001-1675275-9</t>
  </si>
  <si>
    <t>00-001-1684316-0</t>
  </si>
  <si>
    <t>00-001-1697226-6</t>
  </si>
  <si>
    <t>00-001-1697931-1</t>
  </si>
  <si>
    <t>00-001-1715306-4</t>
  </si>
  <si>
    <t>00-001-1718391-3</t>
  </si>
  <si>
    <t>00-001-1720634-2</t>
  </si>
  <si>
    <t>00-001-1745343-1</t>
  </si>
  <si>
    <t>00-001-1749235-5</t>
  </si>
  <si>
    <t>00-001-1760569-1</t>
  </si>
  <si>
    <t>00-001-1764686-9</t>
  </si>
  <si>
    <t>00-001-1765699-1</t>
  </si>
  <si>
    <t>00-001-1768577-6</t>
  </si>
  <si>
    <t>00-001-1769358-0</t>
  </si>
  <si>
    <t>00-001-1773338-6</t>
  </si>
  <si>
    <t>00-001-1788851-1</t>
  </si>
  <si>
    <t>00-001-1791385-5</t>
  </si>
  <si>
    <t>00-001-1793136-0</t>
  </si>
  <si>
    <t>00-001-1825856-5</t>
  </si>
  <si>
    <t>00-001-1830106-8</t>
  </si>
  <si>
    <t>00-001-1856109-1</t>
  </si>
  <si>
    <t>00-001-1859061-1</t>
  </si>
  <si>
    <t>00-001-1866873-0</t>
  </si>
  <si>
    <t>00-001-1889356-9</t>
  </si>
  <si>
    <t>00-001-1889503-6</t>
  </si>
  <si>
    <t>00-001-1892590-8</t>
  </si>
  <si>
    <t>00-001-1895655-6</t>
  </si>
  <si>
    <t>00-001-1914980-5</t>
  </si>
  <si>
    <t>00-001-1917365-6</t>
  </si>
  <si>
    <t>00-001-1952432-0</t>
  </si>
  <si>
    <t>00-002-0015560-4</t>
  </si>
  <si>
    <t>00-002-0026365-5</t>
  </si>
  <si>
    <t>00-002-0060523-6</t>
  </si>
  <si>
    <t>00-002-0099751-8</t>
  </si>
  <si>
    <t>00-002-0153345-2</t>
  </si>
  <si>
    <t>00-002-0154806-2</t>
  </si>
  <si>
    <t>00-003-0073419-1</t>
  </si>
  <si>
    <t>00-003-0109912-3</t>
  </si>
  <si>
    <t>00-004-0025477-7</t>
  </si>
  <si>
    <t>00-005-0026633-3</t>
  </si>
  <si>
    <t>00-005-0030175-9</t>
  </si>
  <si>
    <t>00-005-0046956-4</t>
  </si>
  <si>
    <t>00-008-0024495-6</t>
  </si>
  <si>
    <t>00-008-0029811-9</t>
  </si>
  <si>
    <t>00-010-0067402-6</t>
  </si>
  <si>
    <t>00-010-0081403-6</t>
  </si>
  <si>
    <t>00-010-0088312-2</t>
  </si>
  <si>
    <t>00-010-0095430-3</t>
  </si>
  <si>
    <t>00-010-0099597-5</t>
  </si>
  <si>
    <t>00-011-0009764-9</t>
  </si>
  <si>
    <t>00-011-0018727-5</t>
  </si>
  <si>
    <t>00-011-0023310-3</t>
  </si>
  <si>
    <t>00-011-0024376-3</t>
  </si>
  <si>
    <t>00-011-0039673-6</t>
  </si>
  <si>
    <t>00-012-0003041-7</t>
  </si>
  <si>
    <t>00-012-0003796-6</t>
  </si>
  <si>
    <t>00-012-0005123-1</t>
  </si>
  <si>
    <t>00-012-0005978-8</t>
  </si>
  <si>
    <t>00-012-0006048-9</t>
  </si>
  <si>
    <t>00-012-0006211-3</t>
  </si>
  <si>
    <t>00-012-0007007-4</t>
  </si>
  <si>
    <t>00-012-0007080-1</t>
  </si>
  <si>
    <t>00-012-0007130-4</t>
  </si>
  <si>
    <t>00-012-0007357-3</t>
  </si>
  <si>
    <t>00-012-0008551-0</t>
  </si>
  <si>
    <t>00-012-0008665-8</t>
  </si>
  <si>
    <t>00-012-0009925-5</t>
  </si>
  <si>
    <t>00-012-0012499-6</t>
  </si>
  <si>
    <t>00-012-0013342-7</t>
  </si>
  <si>
    <t>00-012-0013689-1</t>
  </si>
  <si>
    <t>00-012-0013704-8</t>
  </si>
  <si>
    <t>00-012-0014862-3</t>
  </si>
  <si>
    <t>00-012-0018073-3</t>
  </si>
  <si>
    <t>00-012-0023257-5</t>
  </si>
  <si>
    <t>00-012-0028004-6</t>
  </si>
  <si>
    <t>00-012-0028388-3</t>
  </si>
  <si>
    <t>00-012-0028569-8</t>
  </si>
  <si>
    <t>00-012-0029417-9</t>
  </si>
  <si>
    <t>00-012-0029562-2</t>
  </si>
  <si>
    <t>00-012-0029700-8</t>
  </si>
  <si>
    <t>00-012-0031386-2</t>
  </si>
  <si>
    <t>00-012-0040656-7</t>
  </si>
  <si>
    <t>00-012-0047928-3</t>
  </si>
  <si>
    <t>00-012-0049881-2</t>
  </si>
  <si>
    <t>00-012-0050504-6</t>
  </si>
  <si>
    <t>00-012-0051733-0</t>
  </si>
  <si>
    <t>00-012-0051933-6</t>
  </si>
  <si>
    <t>00-012-0052547-3</t>
  </si>
  <si>
    <t>00-012-0052577-0</t>
  </si>
  <si>
    <t>00-012-0056195-7</t>
  </si>
  <si>
    <t>00-012-0056813-5</t>
  </si>
  <si>
    <t>00-012-0059607-8</t>
  </si>
  <si>
    <t>00-012-0060165-4</t>
  </si>
  <si>
    <t>00-012-0060521-8</t>
  </si>
  <si>
    <t>00-012-0060714-9</t>
  </si>
  <si>
    <t>00-012-0067935-3</t>
  </si>
  <si>
    <t>00-012-0068256-3</t>
  </si>
  <si>
    <t>00-012-0069649-8</t>
  </si>
  <si>
    <t>00-012-0070645-3</t>
  </si>
  <si>
    <t>00-012-0070939-0</t>
  </si>
  <si>
    <t>00-012-0073947-0</t>
  </si>
  <si>
    <t>00-012-0074017-1</t>
  </si>
  <si>
    <t>00-012-0076674-7</t>
  </si>
  <si>
    <t>00-012-0078360-1</t>
  </si>
  <si>
    <t>00-012-0079505-0</t>
  </si>
  <si>
    <t>00-012-0081373-9</t>
  </si>
  <si>
    <t>00-012-0083083-2</t>
  </si>
  <si>
    <t>00-012-0091404-0</t>
  </si>
  <si>
    <t>00-012-0092456-9</t>
  </si>
  <si>
    <t>00-012-0095561-3</t>
  </si>
  <si>
    <t>00-012-0096584-4</t>
  </si>
  <si>
    <t>XIOMARA ROSARIO MELENDEZ</t>
  </si>
  <si>
    <t>00-012-0097036-4</t>
  </si>
  <si>
    <t>00-012-0098263-3</t>
  </si>
  <si>
    <t>00-012-0099281-4</t>
  </si>
  <si>
    <t>00-012-0101966-6</t>
  </si>
  <si>
    <t>00-012-0102788-3</t>
  </si>
  <si>
    <t>ALTAGRACIA ALCANTARA MATEO</t>
  </si>
  <si>
    <t>00-012-0103560-5</t>
  </si>
  <si>
    <t>00-012-0103611-6</t>
  </si>
  <si>
    <t>00-012-0104013-4</t>
  </si>
  <si>
    <t>00-012-0106867-1</t>
  </si>
  <si>
    <t>00-012-0107673-2</t>
  </si>
  <si>
    <t>00-012-0108412-4</t>
  </si>
  <si>
    <t>00-012-0110357-7</t>
  </si>
  <si>
    <t>00-012-0111467-3</t>
  </si>
  <si>
    <t>00-012-0111873-2</t>
  </si>
  <si>
    <t>00-012-0114788-9</t>
  </si>
  <si>
    <t>00-012-0118828-9</t>
  </si>
  <si>
    <t>00-012-0120143-9</t>
  </si>
  <si>
    <t>00-012-0121395-4</t>
  </si>
  <si>
    <t>00-012-0122139-5</t>
  </si>
  <si>
    <t>00-012-0122195-7</t>
  </si>
  <si>
    <t>00-013-0048235-1</t>
  </si>
  <si>
    <t>00-014-0005173-4</t>
  </si>
  <si>
    <t>00-014-0009291-0</t>
  </si>
  <si>
    <t>00-016-0006266-3</t>
  </si>
  <si>
    <t>00-016-0020563-5</t>
  </si>
  <si>
    <t>00-017-0024192-8</t>
  </si>
  <si>
    <t>00-018-0021464-3</t>
  </si>
  <si>
    <t>00-019-0016407-8</t>
  </si>
  <si>
    <t>00-019-0018778-0</t>
  </si>
  <si>
    <t>00-020-0010100-2</t>
  </si>
  <si>
    <t>00-022-0028019-2</t>
  </si>
  <si>
    <t>00-023-0001715-5</t>
  </si>
  <si>
    <t>00-023-0003084-4</t>
  </si>
  <si>
    <t>00-023-0004386-2</t>
  </si>
  <si>
    <t>00-023-0006232-6</t>
  </si>
  <si>
    <t>00-023-0006865-3</t>
  </si>
  <si>
    <t>00-023-0006876-0</t>
  </si>
  <si>
    <t>00-023-0007493-3</t>
  </si>
  <si>
    <t>00-023-0008661-4</t>
  </si>
  <si>
    <t>00-023-0023789-4</t>
  </si>
  <si>
    <t>00-023-0039167-5</t>
  </si>
  <si>
    <t>00-023-0039933-0</t>
  </si>
  <si>
    <t>00-023-0051657-8</t>
  </si>
  <si>
    <t>00-023-0056241-6</t>
  </si>
  <si>
    <t>00-023-0070947-0</t>
  </si>
  <si>
    <t>00-023-0073754-7</t>
  </si>
  <si>
    <t>00-023-0074395-8</t>
  </si>
  <si>
    <t>00-023-0074637-3</t>
  </si>
  <si>
    <t>00-023-0082957-5</t>
  </si>
  <si>
    <t>00-023-0090398-2</t>
  </si>
  <si>
    <t>00-023-0093443-3</t>
  </si>
  <si>
    <t>00-023-0093495-3</t>
  </si>
  <si>
    <t>00-023-0103259-1</t>
  </si>
  <si>
    <t>00-023-0106728-2</t>
  </si>
  <si>
    <t>00-023-0112117-0</t>
  </si>
  <si>
    <t>00-023-0112230-1</t>
  </si>
  <si>
    <t>00-023-0113704-4</t>
  </si>
  <si>
    <t>00-023-0117202-5</t>
  </si>
  <si>
    <t>00-023-0121521-2</t>
  </si>
  <si>
    <t>00-023-0124212-5</t>
  </si>
  <si>
    <t>00-023-0125259-5</t>
  </si>
  <si>
    <t>00-023-0128873-0</t>
  </si>
  <si>
    <t>00-023-0130859-5</t>
  </si>
  <si>
    <t>00-023-0132809-8</t>
  </si>
  <si>
    <t>00-023-0135271-8</t>
  </si>
  <si>
    <t>00-023-0137332-6</t>
  </si>
  <si>
    <t>00-023-0137705-3</t>
  </si>
  <si>
    <t>00-023-0138201-2</t>
  </si>
  <si>
    <t>00-023-0145115-5</t>
  </si>
  <si>
    <t>00-023-0146650-0</t>
  </si>
  <si>
    <t>00-023-0150689-1</t>
  </si>
  <si>
    <t>00-023-0153024-8</t>
  </si>
  <si>
    <t>00-023-0157568-0</t>
  </si>
  <si>
    <t>00-023-0159595-1</t>
  </si>
  <si>
    <t>00-023-0162578-2</t>
  </si>
  <si>
    <t>00-023-0162732-5</t>
  </si>
  <si>
    <t>00-023-0167569-6</t>
  </si>
  <si>
    <t>00-024-0021420-7</t>
  </si>
  <si>
    <t>00-025-0014807-3</t>
  </si>
  <si>
    <t>00-025-0043187-5</t>
  </si>
  <si>
    <t>00-026-0071480-8</t>
  </si>
  <si>
    <t>00-026-0119005-7</t>
  </si>
  <si>
    <t>00-026-0126810-1</t>
  </si>
  <si>
    <t>00-027-0002788-7</t>
  </si>
  <si>
    <t>00-027-0009027-3</t>
  </si>
  <si>
    <t>00-027-0014636-4</t>
  </si>
  <si>
    <t>00-027-0015575-3</t>
  </si>
  <si>
    <t>00-027-0015681-9</t>
  </si>
  <si>
    <t>00-027-0016422-7</t>
  </si>
  <si>
    <t>00-027-0017572-8</t>
  </si>
  <si>
    <t>00-027-0042212-0</t>
  </si>
  <si>
    <t>00-029-0010810-7</t>
  </si>
  <si>
    <t>00-031-0018976-4</t>
  </si>
  <si>
    <t>00-031-0024624-2</t>
  </si>
  <si>
    <t>00-031-0037089-3</t>
  </si>
  <si>
    <t>00-031-0079882-0</t>
  </si>
  <si>
    <t>00-031-0089566-7</t>
  </si>
  <si>
    <t>00-031-0093496-1</t>
  </si>
  <si>
    <t>00-031-0106155-8</t>
  </si>
  <si>
    <t>00-031-0106814-0</t>
  </si>
  <si>
    <t>00-031-0107777-8</t>
  </si>
  <si>
    <t>00-031-0108348-7</t>
  </si>
  <si>
    <t>00-031-0115306-6</t>
  </si>
  <si>
    <t>00-031-0157413-9</t>
  </si>
  <si>
    <t>00-031-0158153-0</t>
  </si>
  <si>
    <t>00-031-0160961-2</t>
  </si>
  <si>
    <t>00-031-0161183-2</t>
  </si>
  <si>
    <t>00-031-0165660-5</t>
  </si>
  <si>
    <t>00-031-0168814-5</t>
  </si>
  <si>
    <t>00-031-0171305-9</t>
  </si>
  <si>
    <t>00-031-0192416-9</t>
  </si>
  <si>
    <t>00-031-0202257-5</t>
  </si>
  <si>
    <t>00-031-0215167-1</t>
  </si>
  <si>
    <t>00-031-0222946-9</t>
  </si>
  <si>
    <t>00-031-0251414-2</t>
  </si>
  <si>
    <t>00-031-0273464-1</t>
  </si>
  <si>
    <t>00-031-0278077-6</t>
  </si>
  <si>
    <t>00-031-0284288-1</t>
  </si>
  <si>
    <t>00-031-0290607-4</t>
  </si>
  <si>
    <t>00-031-0308774-2</t>
  </si>
  <si>
    <t>00-031-0312141-8</t>
  </si>
  <si>
    <t>00-031-0315747-9</t>
  </si>
  <si>
    <t>00-031-0321575-6</t>
  </si>
  <si>
    <t>00-031-0333030-8</t>
  </si>
  <si>
    <t>00-031-0340918-5</t>
  </si>
  <si>
    <t>00-031-0345519-6</t>
  </si>
  <si>
    <t>00-031-0346931-2</t>
  </si>
  <si>
    <t>00-031-0361767-0</t>
  </si>
  <si>
    <t>00-031-0381192-7</t>
  </si>
  <si>
    <t>00-031-0398477-3</t>
  </si>
  <si>
    <t>00-031-0412243-1</t>
  </si>
  <si>
    <t>00-031-0427398-6</t>
  </si>
  <si>
    <t>00-031-0433623-9</t>
  </si>
  <si>
    <t>00-031-0435041-2</t>
  </si>
  <si>
    <t>00-031-0448202-5</t>
  </si>
  <si>
    <t>00-031-0448323-9</t>
  </si>
  <si>
    <t>00-031-0448663-8</t>
  </si>
  <si>
    <t>00-031-0455692-7</t>
  </si>
  <si>
    <t>00-031-0483036-3</t>
  </si>
  <si>
    <t>00-031-0495779-4</t>
  </si>
  <si>
    <t>00-031-0509368-0</t>
  </si>
  <si>
    <t>00-031-0511551-7</t>
  </si>
  <si>
    <t>00-031-0512097-0</t>
  </si>
  <si>
    <t>00-031-0514629-8</t>
  </si>
  <si>
    <t>00-031-0522453-3</t>
  </si>
  <si>
    <t>00-031-0539603-4</t>
  </si>
  <si>
    <t>00-031-0544981-7</t>
  </si>
  <si>
    <t>00-031-0570818-8</t>
  </si>
  <si>
    <t>00-032-0022516-1</t>
  </si>
  <si>
    <t>00-032-0024044-2</t>
  </si>
  <si>
    <t>00-032-0027774-1</t>
  </si>
  <si>
    <t>00-032-0031531-9</t>
  </si>
  <si>
    <t>00-032-0031960-0</t>
  </si>
  <si>
    <t>00-032-0037706-1</t>
  </si>
  <si>
    <t>00-033-0033087-9</t>
  </si>
  <si>
    <t>00-034-0060326-6</t>
  </si>
  <si>
    <t>00-036-0032380-6</t>
  </si>
  <si>
    <t>00-037-0097566-1</t>
  </si>
  <si>
    <t>00-037-0115609-7</t>
  </si>
  <si>
    <t>00-038-0006100-8</t>
  </si>
  <si>
    <t>00-039-0019132-5</t>
  </si>
  <si>
    <t>00-040-0011262-5</t>
  </si>
  <si>
    <t>00-045-0020233-0</t>
  </si>
  <si>
    <t>00-045-0025219-4</t>
  </si>
  <si>
    <t>00-046-0003480-7</t>
  </si>
  <si>
    <t>00-046-0032686-4</t>
  </si>
  <si>
    <t>00-047-0033027-9</t>
  </si>
  <si>
    <t>00-047-0124975-9</t>
  </si>
  <si>
    <t>00-047-0131345-6</t>
  </si>
  <si>
    <t>00-047-0174841-2</t>
  </si>
  <si>
    <t>00-047-0175578-9</t>
  </si>
  <si>
    <t>00-047-0216567-3</t>
  </si>
  <si>
    <t>00-049-0063885-1</t>
  </si>
  <si>
    <t>00-049-0067829-5</t>
  </si>
  <si>
    <t>00-049-0080681-3</t>
  </si>
  <si>
    <t>00-049-0081508-7</t>
  </si>
  <si>
    <t>00-050-0027838-1</t>
  </si>
  <si>
    <t>00-051-0018111-3</t>
  </si>
  <si>
    <t>00-052-0004700-8</t>
  </si>
  <si>
    <t>00-053-0019651-5</t>
  </si>
  <si>
    <t>00-054-0024726-7</t>
  </si>
  <si>
    <t>00-054-0031526-2</t>
  </si>
  <si>
    <t>00-054-0031940-5</t>
  </si>
  <si>
    <t>00-054-0063277-3</t>
  </si>
  <si>
    <t>00-054-0068052-5</t>
  </si>
  <si>
    <t>00-054-0078044-0</t>
  </si>
  <si>
    <t>00-054-0083661-4</t>
  </si>
  <si>
    <t>00-054-0089878-8</t>
  </si>
  <si>
    <t>00-055-0028576-1</t>
  </si>
  <si>
    <t>00-056-0096982-7</t>
  </si>
  <si>
    <t>00-064-0022256-5</t>
  </si>
  <si>
    <t>00-065-0035973-9</t>
  </si>
  <si>
    <t>00-068-0021287-7</t>
  </si>
  <si>
    <t>00-068-0030323-9</t>
  </si>
  <si>
    <t>00-071-0058326-4</t>
  </si>
  <si>
    <t>00-074-0003286-3</t>
  </si>
  <si>
    <t>00-075-0008343-6</t>
  </si>
  <si>
    <t>00-076-0011710-0</t>
  </si>
  <si>
    <t>00-077-0000560-1</t>
  </si>
  <si>
    <t>00-078-0006805-3</t>
  </si>
  <si>
    <t>00-082-0016326-2</t>
  </si>
  <si>
    <t>00-087-0003011-0</t>
  </si>
  <si>
    <t>00-087-0016390-3</t>
  </si>
  <si>
    <t>00-087-0017536-0</t>
  </si>
  <si>
    <t>00-093-0013671-1</t>
  </si>
  <si>
    <t>00-093-0056751-9</t>
  </si>
  <si>
    <t>00-094-0005214-9</t>
  </si>
  <si>
    <t>00-095-0000910-6</t>
  </si>
  <si>
    <t>00-095-0000922-1</t>
  </si>
  <si>
    <t>00-095-0001651-5</t>
  </si>
  <si>
    <t>00-095-0001773-7</t>
  </si>
  <si>
    <t>00-095-0002084-8</t>
  </si>
  <si>
    <t>00-095-0002474-1</t>
  </si>
  <si>
    <t>00-095-0002545-8</t>
  </si>
  <si>
    <t>00-095-0002576-3</t>
  </si>
  <si>
    <t>00-095-0002705-8</t>
  </si>
  <si>
    <t>00-095-0002789-2</t>
  </si>
  <si>
    <t>00-095-0003001-1</t>
  </si>
  <si>
    <t>00-095-0003613-3</t>
  </si>
  <si>
    <t>00-095-0005088-6</t>
  </si>
  <si>
    <t>00-095-0005770-9</t>
  </si>
  <si>
    <t>00-095-0005853-3</t>
  </si>
  <si>
    <t>00-095-0006053-9</t>
  </si>
  <si>
    <t>00-095-0006145-3</t>
  </si>
  <si>
    <t>00-095-0006305-3</t>
  </si>
  <si>
    <t>00-095-0007142-9</t>
  </si>
  <si>
    <t>00-095-0007254-2</t>
  </si>
  <si>
    <t>00-095-0007318-5</t>
  </si>
  <si>
    <t>00-095-0007345-8</t>
  </si>
  <si>
    <t>00-095-0007427-4</t>
  </si>
  <si>
    <t>00-095-0007541-2</t>
  </si>
  <si>
    <t>00-095-0007959-6</t>
  </si>
  <si>
    <t>00-095-0008285-5</t>
  </si>
  <si>
    <t>00-095-0008447-1</t>
  </si>
  <si>
    <t>00-095-0008480-2</t>
  </si>
  <si>
    <t>00-095-0009161-7</t>
  </si>
  <si>
    <t>00-095-0009532-9</t>
  </si>
  <si>
    <t>00-095-0009845-5</t>
  </si>
  <si>
    <t>00-095-0009860-4</t>
  </si>
  <si>
    <t>00-095-0009869-5</t>
  </si>
  <si>
    <t>00-095-0009900-8</t>
  </si>
  <si>
    <t>00-095-0010038-4</t>
  </si>
  <si>
    <t>00-095-0010068-1</t>
  </si>
  <si>
    <t>00-095-0010257-0</t>
  </si>
  <si>
    <t>00-095-0010287-7</t>
  </si>
  <si>
    <t>00-095-0010403-0</t>
  </si>
  <si>
    <t>00-095-0010424-6</t>
  </si>
  <si>
    <t>00-095-0010435-2</t>
  </si>
  <si>
    <t>00-095-0010453-5</t>
  </si>
  <si>
    <t>00-095-0010456-8</t>
  </si>
  <si>
    <t>00-095-0010601-9</t>
  </si>
  <si>
    <t>00-095-0011098-7</t>
  </si>
  <si>
    <t>00-095-0011352-8</t>
  </si>
  <si>
    <t>00-095-0011817-0</t>
  </si>
  <si>
    <t>00-095-0012176-0</t>
  </si>
  <si>
    <t>00-095-0012443-4</t>
  </si>
  <si>
    <t>00-095-0013165-2</t>
  </si>
  <si>
    <t>00-095-0013176-9</t>
  </si>
  <si>
    <t>00-095-0013390-6</t>
  </si>
  <si>
    <t>00-095-0014178-4</t>
  </si>
  <si>
    <t>00-095-0014520-7</t>
  </si>
  <si>
    <t>00-095-0014681-7</t>
  </si>
  <si>
    <t>00-095-0015329-2</t>
  </si>
  <si>
    <t>00-095-0015522-2</t>
  </si>
  <si>
    <t>00-095-0015775-6</t>
  </si>
  <si>
    <t>00-095-0016277-2</t>
  </si>
  <si>
    <t>00-095-0016297-0</t>
  </si>
  <si>
    <t>00-095-0017040-3</t>
  </si>
  <si>
    <t>00-095-0017335-7</t>
  </si>
  <si>
    <t>00-095-0017340-7</t>
  </si>
  <si>
    <t>00-095-0019140-9</t>
  </si>
  <si>
    <t>00-095-0019363-7</t>
  </si>
  <si>
    <t>00-095-0019900-6</t>
  </si>
  <si>
    <t>00-095-0020121-6</t>
  </si>
  <si>
    <t>00-095-0020938-3</t>
  </si>
  <si>
    <t>00-095-0022006-7</t>
  </si>
  <si>
    <t>00-095-0022101-6</t>
  </si>
  <si>
    <t>00-095-0022306-1</t>
  </si>
  <si>
    <t>00-104-0022868-9</t>
  </si>
  <si>
    <t>00-123-0008463-4</t>
  </si>
  <si>
    <t>00-129-0002421-2</t>
  </si>
  <si>
    <t>00-129-0003205-8</t>
  </si>
  <si>
    <t>00-129-0004131-5</t>
  </si>
  <si>
    <t>00-129-0004609-0</t>
  </si>
  <si>
    <t>00-134-0001526-2</t>
  </si>
  <si>
    <t>00-136-0016319-3</t>
  </si>
  <si>
    <t>00-150-0000166-7</t>
  </si>
  <si>
    <t>00-223-0001989-4</t>
  </si>
  <si>
    <t>00-223-0007797-5</t>
  </si>
  <si>
    <t>00-223-0022251-4</t>
  </si>
  <si>
    <t>00-223-0028845-7</t>
  </si>
  <si>
    <t>00-223-0031243-0</t>
  </si>
  <si>
    <t>00-223-0033064-8</t>
  </si>
  <si>
    <t>00-223-0045952-0</t>
  </si>
  <si>
    <t>00-223-0057560-6</t>
  </si>
  <si>
    <t>00-223-0060417-4</t>
  </si>
  <si>
    <t>00-223-0071451-0</t>
  </si>
  <si>
    <t>00-223-0089532-7</t>
  </si>
  <si>
    <t>00-223-0090426-9</t>
  </si>
  <si>
    <t>00-223-0133268-4</t>
  </si>
  <si>
    <t>00-223-0150993-5</t>
  </si>
  <si>
    <t>00-224-0000433-3</t>
  </si>
  <si>
    <t>00-224-0002871-2</t>
  </si>
  <si>
    <t>00-224-0010285-5</t>
  </si>
  <si>
    <t>00-224-0022094-7</t>
  </si>
  <si>
    <t>00-224-0026235-2</t>
  </si>
  <si>
    <t>00-224-0026584-3</t>
  </si>
  <si>
    <t>00-224-0031878-2</t>
  </si>
  <si>
    <t>00-224-0034178-4</t>
  </si>
  <si>
    <t>00-224-0034667-6</t>
  </si>
  <si>
    <t>00-224-0042221-2</t>
  </si>
  <si>
    <t>00-224-0047365-2</t>
  </si>
  <si>
    <t>00-224-0058335-1</t>
  </si>
  <si>
    <t>00-224-0063660-5</t>
  </si>
  <si>
    <t>00-225-0005592-0</t>
  </si>
  <si>
    <t>00-225-0007777-5</t>
  </si>
  <si>
    <t>00-225-0020784-4</t>
  </si>
  <si>
    <t>00-225-0025185-9</t>
  </si>
  <si>
    <t>00-225-0027040-4</t>
  </si>
  <si>
    <t>00-225-0032243-7</t>
  </si>
  <si>
    <t>00-225-0048830-3</t>
  </si>
  <si>
    <t>00-225-0053029-4</t>
  </si>
  <si>
    <t>00-225-0059385-4</t>
  </si>
  <si>
    <t>00-225-0078371-1</t>
  </si>
  <si>
    <t>00-225-0079324-9</t>
  </si>
  <si>
    <t>00-226-0008069-5</t>
  </si>
  <si>
    <t>00-228-0002172-1</t>
  </si>
  <si>
    <t>00-229-0005314-5</t>
  </si>
  <si>
    <t>00-229-0007379-6</t>
  </si>
  <si>
    <t>00-229-0010442-7</t>
  </si>
  <si>
    <t>00-402-0051445-9</t>
  </si>
  <si>
    <t>00-402-0919484-0</t>
  </si>
  <si>
    <t>00-402-0932069-2</t>
  </si>
  <si>
    <t>00-402-0956329-1</t>
  </si>
  <si>
    <t>00-402-0986873-2</t>
  </si>
  <si>
    <t>00-402-1090521-8</t>
  </si>
  <si>
    <t>00-402-1131308-1</t>
  </si>
  <si>
    <t>00-402-1141662-9</t>
  </si>
  <si>
    <t>00-402-1143426-7</t>
  </si>
  <si>
    <t>00-402-1154179-8</t>
  </si>
  <si>
    <t>00-402-1159467-2</t>
  </si>
  <si>
    <t>00-402-1214267-9</t>
  </si>
  <si>
    <t>00-402-1227142-9</t>
  </si>
  <si>
    <t>00-402-1233150-4</t>
  </si>
  <si>
    <t>00-402-1238235-8</t>
  </si>
  <si>
    <t>00-402-1246955-1</t>
  </si>
  <si>
    <t>00-402-1307182-8</t>
  </si>
  <si>
    <t>00-402-1337806-6</t>
  </si>
  <si>
    <t>00-402-1453307-3</t>
  </si>
  <si>
    <t>00-402-1480556-2</t>
  </si>
  <si>
    <t>00-402-1495230-7</t>
  </si>
  <si>
    <t>00-402-2000982-9</t>
  </si>
  <si>
    <t>00-402-2013670-5</t>
  </si>
  <si>
    <t>00-402-2035040-5</t>
  </si>
  <si>
    <t>00-402-2035272-4</t>
  </si>
  <si>
    <t>00-402-2061711-8</t>
  </si>
  <si>
    <t>00-402-2066829-3</t>
  </si>
  <si>
    <t>00-402-2092110-6</t>
  </si>
  <si>
    <t>00-402-2093840-7</t>
  </si>
  <si>
    <t>00-402-2102328-2</t>
  </si>
  <si>
    <t>00-402-2102579-0</t>
  </si>
  <si>
    <t>00-402-2106281-9</t>
  </si>
  <si>
    <t>00-402-2117884-7</t>
  </si>
  <si>
    <t>00-402-2133968-8</t>
  </si>
  <si>
    <t>00-402-2137481-8</t>
  </si>
  <si>
    <t>00-402-2140339-3</t>
  </si>
  <si>
    <t>00-402-2141781-5</t>
  </si>
  <si>
    <t>00-402-2168226-9</t>
  </si>
  <si>
    <t>00-402-2172360-0</t>
  </si>
  <si>
    <t>00-402-2172367-5</t>
  </si>
  <si>
    <t>00-402-2185261-5</t>
  </si>
  <si>
    <t>00-402-2189438-5</t>
  </si>
  <si>
    <t>00-402-2210111-1</t>
  </si>
  <si>
    <t>00-402-2219591-5</t>
  </si>
  <si>
    <t>00-402-2227257-3</t>
  </si>
  <si>
    <t>00-402-2235095-7</t>
  </si>
  <si>
    <t>00-402-2260758-8</t>
  </si>
  <si>
    <t>00-402-2261403-0</t>
  </si>
  <si>
    <t>00-402-2262646-3</t>
  </si>
  <si>
    <t>00-402-2267440-6</t>
  </si>
  <si>
    <t>00-402-2280334-4</t>
  </si>
  <si>
    <t>00-402-2282728-5</t>
  </si>
  <si>
    <t>00-402-2284415-7</t>
  </si>
  <si>
    <t>00-402-2301713-4</t>
  </si>
  <si>
    <t>00-402-2309572-6</t>
  </si>
  <si>
    <t>00-402-2312597-8</t>
  </si>
  <si>
    <t>00-402-2312825-3</t>
  </si>
  <si>
    <t>00-402-2314510-9</t>
  </si>
  <si>
    <t>00-402-2324928-1</t>
  </si>
  <si>
    <t>00-402-2330649-5</t>
  </si>
  <si>
    <t>00-402-2336083-1</t>
  </si>
  <si>
    <t>00-402-2338424-5</t>
  </si>
  <si>
    <t>00-402-2348999-4</t>
  </si>
  <si>
    <t>00-402-2352916-1</t>
  </si>
  <si>
    <t>00-402-2355881-4</t>
  </si>
  <si>
    <t>00-402-2374269-9</t>
  </si>
  <si>
    <t>00-402-2391548-5</t>
  </si>
  <si>
    <t>00-402-2398997-7</t>
  </si>
  <si>
    <t>00-402-2407851-5</t>
  </si>
  <si>
    <t>00-402-2419833-9</t>
  </si>
  <si>
    <t>00-402-2432556-9</t>
  </si>
  <si>
    <t>00-402-2434026-1</t>
  </si>
  <si>
    <t>00-402-2434607-8</t>
  </si>
  <si>
    <t>00-402-2443983-2</t>
  </si>
  <si>
    <t>00-402-2466392-8</t>
  </si>
  <si>
    <t>00-402-2467900-7</t>
  </si>
  <si>
    <t>00-402-2468260-5</t>
  </si>
  <si>
    <t>00-402-2488962-2</t>
  </si>
  <si>
    <t>00-402-2498293-0</t>
  </si>
  <si>
    <t>NOLI SIVILA MANCEBO PIMENTEL</t>
  </si>
  <si>
    <t>00-402-2499198-0</t>
  </si>
  <si>
    <t>00-402-2508962-8</t>
  </si>
  <si>
    <t>00-402-2529094-5</t>
  </si>
  <si>
    <t>00-402-2531254-1</t>
  </si>
  <si>
    <t>00-402-2548139-5</t>
  </si>
  <si>
    <t>00-402-2549516-3</t>
  </si>
  <si>
    <t>00-402-2562624-7</t>
  </si>
  <si>
    <t>00-402-2567769-5</t>
  </si>
  <si>
    <t>WINDHER ALTURO PEÑA CAVALLO</t>
  </si>
  <si>
    <t>00-402-2574926-2</t>
  </si>
  <si>
    <t>00-402-2610477-2</t>
  </si>
  <si>
    <t>00-402-2661920-9</t>
  </si>
  <si>
    <t>00-402-2702575-2</t>
  </si>
  <si>
    <t>00-402-2725037-6</t>
  </si>
  <si>
    <t>00-402-2744306-2</t>
  </si>
  <si>
    <t>00-402-2760783-1</t>
  </si>
  <si>
    <t>00-402-2761511-5</t>
  </si>
  <si>
    <t>00-402-2776610-8</t>
  </si>
  <si>
    <t>AUXILIAR DE INGENIERIA Y PLAN</t>
  </si>
  <si>
    <t>00-402-2800994-6</t>
  </si>
  <si>
    <t>00-402-2806432-1</t>
  </si>
  <si>
    <t>00-402-2829036-3</t>
  </si>
  <si>
    <t>00-402-2892353-4</t>
  </si>
  <si>
    <t>00-402-2925988-8</t>
  </si>
  <si>
    <t>00-402-2931284-4</t>
  </si>
  <si>
    <t>00-402-2948431-2</t>
  </si>
  <si>
    <t>00-402-2982554-8</t>
  </si>
  <si>
    <t>00-402-3034712-8</t>
  </si>
  <si>
    <t>00-402-3041906-7</t>
  </si>
  <si>
    <t>00-402-3070863-4</t>
  </si>
  <si>
    <t>00-402-3177882-6</t>
  </si>
  <si>
    <t>00-402-3335117-6</t>
  </si>
  <si>
    <t>00-402-3357871-1</t>
  </si>
  <si>
    <t>00-402-3374977-5</t>
  </si>
  <si>
    <t>00-402-3418227-3</t>
  </si>
  <si>
    <t>00-402-3459999-7</t>
  </si>
  <si>
    <t>00-402-3575879-0</t>
  </si>
  <si>
    <t>00-402-3624142-4</t>
  </si>
  <si>
    <t>00-402-3734078-7</t>
  </si>
  <si>
    <t>00-402-3793849-9</t>
  </si>
  <si>
    <t>00-402-3816843-5</t>
  </si>
  <si>
    <t>00-402-3919555-1</t>
  </si>
  <si>
    <t>00-402-3988010-3</t>
  </si>
  <si>
    <t>00-402-4042445-3</t>
  </si>
  <si>
    <t>00-402-4155971-1</t>
  </si>
  <si>
    <t>00-402-4323218-4</t>
  </si>
  <si>
    <t>00-402-4875477-8</t>
  </si>
  <si>
    <t>00-402-5077270-0</t>
  </si>
  <si>
    <t>00-402-5338565-8</t>
  </si>
  <si>
    <t>00-001-1711349-8</t>
  </si>
  <si>
    <t>00-224-0011625-1</t>
  </si>
  <si>
    <t>ANALISTA DE RECLUTAMIENTO Y S</t>
  </si>
  <si>
    <t>00-402-0966701-9</t>
  </si>
  <si>
    <t>ANGELA DARIZA NOLASCO CHARLIE</t>
  </si>
  <si>
    <t>00-402-2112428-8</t>
  </si>
  <si>
    <t>00-402-2323503-3</t>
  </si>
  <si>
    <t>00-402-4261722-9</t>
  </si>
  <si>
    <t>00-001-0077907-3</t>
  </si>
  <si>
    <t>00-001-0127235-9</t>
  </si>
  <si>
    <t>00-001-0136357-0</t>
  </si>
  <si>
    <t>00-001-0151316-6</t>
  </si>
  <si>
    <t>00-001-0153948-4</t>
  </si>
  <si>
    <t>00-001-0165565-2</t>
  </si>
  <si>
    <t>00-001-0167267-3</t>
  </si>
  <si>
    <t>00-001-0234421-5</t>
  </si>
  <si>
    <t>00-001-0268779-5</t>
  </si>
  <si>
    <t>00-001-0295793-3</t>
  </si>
  <si>
    <t>00-001-0376815-6</t>
  </si>
  <si>
    <t>00-001-0386324-7</t>
  </si>
  <si>
    <t>00-001-0453682-6</t>
  </si>
  <si>
    <t>00-001-0481816-6</t>
  </si>
  <si>
    <t>00-001-0562008-2</t>
  </si>
  <si>
    <t>00-001-0601403-8</t>
  </si>
  <si>
    <t>00-001-0688658-3</t>
  </si>
  <si>
    <t>00-001-0765639-9</t>
  </si>
  <si>
    <t>00-001-0779512-2</t>
  </si>
  <si>
    <t>00-001-0794390-4</t>
  </si>
  <si>
    <t>00-001-0805731-6</t>
  </si>
  <si>
    <t>00-001-0833680-1</t>
  </si>
  <si>
    <t>00-001-0856925-2</t>
  </si>
  <si>
    <t>00-001-0870312-5</t>
  </si>
  <si>
    <t>00-001-0919538-8</t>
  </si>
  <si>
    <t>00-001-0924593-6</t>
  </si>
  <si>
    <t>00-001-1011859-3</t>
  </si>
  <si>
    <t>00-001-1093368-6</t>
  </si>
  <si>
    <t>00-001-1100325-7</t>
  </si>
  <si>
    <t>00-001-1105509-1</t>
  </si>
  <si>
    <t>00-001-1204099-3</t>
  </si>
  <si>
    <t>00-001-1214461-3</t>
  </si>
  <si>
    <t>00-001-1243351-1</t>
  </si>
  <si>
    <t>00-001-1283232-4</t>
  </si>
  <si>
    <t>00-001-1286843-5</t>
  </si>
  <si>
    <t>00-001-1329256-9</t>
  </si>
  <si>
    <t>00-001-1372693-9</t>
  </si>
  <si>
    <t>00-001-1452488-7</t>
  </si>
  <si>
    <t>00-001-1453877-0</t>
  </si>
  <si>
    <t>00-001-1511496-9</t>
  </si>
  <si>
    <t>00-001-1519603-2</t>
  </si>
  <si>
    <t>00-001-1563929-6</t>
  </si>
  <si>
    <t>00-001-1678276-4</t>
  </si>
  <si>
    <t>00-001-1820029-4</t>
  </si>
  <si>
    <t>00-001-1876858-9</t>
  </si>
  <si>
    <t>00-002-0010375-2</t>
  </si>
  <si>
    <t>00-002-0014313-9</t>
  </si>
  <si>
    <t>00-002-0016950-6</t>
  </si>
  <si>
    <t>00-002-0070568-9</t>
  </si>
  <si>
    <t>00-012-0004395-6</t>
  </si>
  <si>
    <t>00-012-0005240-3</t>
  </si>
  <si>
    <t>00-012-0008343-2</t>
  </si>
  <si>
    <t>00-012-0012142-2</t>
  </si>
  <si>
    <t>00-012-0016264-0</t>
  </si>
  <si>
    <t>00-012-0031485-2</t>
  </si>
  <si>
    <t>00-012-0048952-2</t>
  </si>
  <si>
    <t>00-012-0049489-4</t>
  </si>
  <si>
    <t>00-012-0049619-6</t>
  </si>
  <si>
    <t>00-012-0052292-6</t>
  </si>
  <si>
    <t>00-012-0053638-9</t>
  </si>
  <si>
    <t>00-012-0069919-5</t>
  </si>
  <si>
    <t>00-012-0082395-1</t>
  </si>
  <si>
    <t>00-012-0090958-6</t>
  </si>
  <si>
    <t>00-023-0003706-2</t>
  </si>
  <si>
    <t>00-023-0005276-4</t>
  </si>
  <si>
    <t>00-023-0035319-6</t>
  </si>
  <si>
    <t>00-023-0074549-0</t>
  </si>
  <si>
    <t>00-023-0076598-5</t>
  </si>
  <si>
    <t>00-023-0080547-6</t>
  </si>
  <si>
    <t>00-023-0095856-4</t>
  </si>
  <si>
    <t>00-023-0105254-0</t>
  </si>
  <si>
    <t>00-023-0112504-9</t>
  </si>
  <si>
    <t>00-023-0128444-0</t>
  </si>
  <si>
    <t>00-023-0138260-8</t>
  </si>
  <si>
    <t>00-023-0161321-8</t>
  </si>
  <si>
    <t>00-025-0047012-1</t>
  </si>
  <si>
    <t>00-026-0030309-9</t>
  </si>
  <si>
    <t>00-026-0050186-6</t>
  </si>
  <si>
    <t>00-027-0008840-0</t>
  </si>
  <si>
    <t>00-031-0116636-5</t>
  </si>
  <si>
    <t>00-031-0184330-2</t>
  </si>
  <si>
    <t>00-031-0233628-0</t>
  </si>
  <si>
    <t>00-031-0332292-5</t>
  </si>
  <si>
    <t>00-031-0350304-5</t>
  </si>
  <si>
    <t>00-032-0016918-7</t>
  </si>
  <si>
    <t>00-035-0015442-6</t>
  </si>
  <si>
    <t>00-036-0015169-4</t>
  </si>
  <si>
    <t>00-038-0010326-3</t>
  </si>
  <si>
    <t>00-039-0012808-7</t>
  </si>
  <si>
    <t>00-039-0017862-9</t>
  </si>
  <si>
    <t>00-047-0046568-7</t>
  </si>
  <si>
    <t>00-047-0047834-2</t>
  </si>
  <si>
    <t>00-047-0047840-9</t>
  </si>
  <si>
    <t>00-047-0159404-8</t>
  </si>
  <si>
    <t>00-049-0039882-9</t>
  </si>
  <si>
    <t>00-053-0037056-5</t>
  </si>
  <si>
    <t>00-054-0001465-9</t>
  </si>
  <si>
    <t>00-054-0005595-9</t>
  </si>
  <si>
    <t>00-054-0019530-0</t>
  </si>
  <si>
    <t>00-054-0019670-4</t>
  </si>
  <si>
    <t>00-054-0031715-1</t>
  </si>
  <si>
    <t>00-054-0031924-9</t>
  </si>
  <si>
    <t>00-054-0061075-3</t>
  </si>
  <si>
    <t>00-054-0074399-2</t>
  </si>
  <si>
    <t>00-054-0081636-8</t>
  </si>
  <si>
    <t>00-054-0100243-0</t>
  </si>
  <si>
    <t>00-054-0113010-8</t>
  </si>
  <si>
    <t>00-054-0121198-1</t>
  </si>
  <si>
    <t>00-054-0132573-2</t>
  </si>
  <si>
    <t>00-054-0140015-4</t>
  </si>
  <si>
    <t>00-055-0002838-5</t>
  </si>
  <si>
    <t>00-055-0011191-8</t>
  </si>
  <si>
    <t>00-056-0031280-4</t>
  </si>
  <si>
    <t>00-056-0093711-3</t>
  </si>
  <si>
    <t>00-056-0105154-2</t>
  </si>
  <si>
    <t>00-057-0001846-7</t>
  </si>
  <si>
    <t>00-061-0025702-8</t>
  </si>
  <si>
    <t>00-064-0015149-1</t>
  </si>
  <si>
    <t>00-065-0022865-2</t>
  </si>
  <si>
    <t>00-068-0001270-7</t>
  </si>
  <si>
    <t>00-076-0001111-3</t>
  </si>
  <si>
    <t>00-077-0005390-8</t>
  </si>
  <si>
    <t>00-080-0005748-2</t>
  </si>
  <si>
    <t>00-085-0008956-3</t>
  </si>
  <si>
    <t>00-087-0006119-8</t>
  </si>
  <si>
    <t>00-093-0014785-8</t>
  </si>
  <si>
    <t>00-093-0062091-2</t>
  </si>
  <si>
    <t>00-095-0005442-5</t>
  </si>
  <si>
    <t>00-095-0006139-6</t>
  </si>
  <si>
    <t>00-095-0007587-5</t>
  </si>
  <si>
    <t>00-095-0007756-6</t>
  </si>
  <si>
    <t>00-095-0009088-2</t>
  </si>
  <si>
    <t>00-095-0010836-1</t>
  </si>
  <si>
    <t>00-095-0011608-3</t>
  </si>
  <si>
    <t>00-095-0018473-5</t>
  </si>
  <si>
    <t>00-117-0005675-4</t>
  </si>
  <si>
    <t>00-223-0036265-8</t>
  </si>
  <si>
    <t>00-223-0080511-0</t>
  </si>
  <si>
    <t>00-001-0339233-8</t>
  </si>
  <si>
    <t>00-001-0698434-7</t>
  </si>
  <si>
    <t>00-001-1208728-3</t>
  </si>
  <si>
    <t>00-012-0065296-2</t>
  </si>
  <si>
    <t>00-023-0009342-0</t>
  </si>
  <si>
    <t>00-056-0047132-9</t>
  </si>
  <si>
    <t>ADM</t>
  </si>
  <si>
    <t>PROB</t>
  </si>
  <si>
    <t>DOC</t>
  </si>
  <si>
    <t>T.P</t>
  </si>
  <si>
    <t>ANALISTA DE RECLUTAMIENTO Y SELECCIÓN</t>
  </si>
  <si>
    <t>Nómina Nombrados OCTUBRE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</si>
</sst>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12" fillId="0" borderId="8" xfId="0" applyFont="1" applyBorder="1"/>
    <xf numFmtId="4" fontId="0" fillId="0" borderId="0" xfId="0" applyNumberFormat="1"/>
    <xf numFmtId="0" fontId="9" fillId="4" borderId="12" xfId="0" applyFont="1" applyFill="1" applyBorder="1"/>
    <xf numFmtId="43" fontId="8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CF17E37E-0836-4D6B-BC97-1500CCA38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98A07-983F-4E0D-8981-AAC37F9835D4}">
  <sheetPr>
    <pageSetUpPr fitToPage="1"/>
  </sheetPr>
  <dimension ref="A9:AM900"/>
  <sheetViews>
    <sheetView showGridLines="0" tabSelected="1" zoomScale="110" zoomScaleNormal="110" zoomScaleSheetLayoutView="53" workbookViewId="0">
      <selection activeCell="Q899" sqref="Q899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6.28515625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21" width="11.85546875" style="3" hidden="1" customWidth="1"/>
    <col min="22" max="22" width="40.5703125" style="3" hidden="1" customWidth="1"/>
    <col min="23" max="23" width="42.7109375" style="3" hidden="1" customWidth="1"/>
    <col min="24" max="24" width="0" style="3" hidden="1" customWidth="1"/>
    <col min="25" max="25" width="21.7109375" style="3" hidden="1" customWidth="1"/>
    <col min="26" max="36" width="0" style="3" hidden="1" customWidth="1"/>
    <col min="37" max="37" width="0" style="7" hidden="1" customWidth="1"/>
    <col min="38" max="16384" width="10.85546875" style="7"/>
  </cols>
  <sheetData>
    <row r="9" spans="1:35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35" ht="18" x14ac:dyDescent="0.25">
      <c r="A10" s="36" t="s">
        <v>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3"/>
    </row>
    <row r="11" spans="1:35" ht="18" customHeight="1" x14ac:dyDescent="0.2">
      <c r="A11" s="37" t="s">
        <v>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35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35" ht="15" customHeight="1" x14ac:dyDescent="0.25">
      <c r="A13" s="38" t="s">
        <v>1980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35" s="7" customFormat="1" x14ac:dyDescent="0.2">
      <c r="A14" s="39" t="s">
        <v>2</v>
      </c>
      <c r="B14" s="5"/>
      <c r="C14" s="42" t="s">
        <v>3</v>
      </c>
      <c r="D14" s="42" t="s">
        <v>4</v>
      </c>
      <c r="E14" s="39" t="s">
        <v>5</v>
      </c>
      <c r="F14" s="39" t="s">
        <v>6</v>
      </c>
      <c r="G14" s="45" t="s">
        <v>7</v>
      </c>
      <c r="H14" s="45" t="s">
        <v>8</v>
      </c>
      <c r="I14" s="45" t="s">
        <v>9</v>
      </c>
      <c r="J14" s="53" t="s">
        <v>10</v>
      </c>
      <c r="K14" s="54"/>
      <c r="L14" s="54"/>
      <c r="M14" s="54"/>
      <c r="N14" s="54"/>
      <c r="O14" s="54"/>
      <c r="P14" s="55"/>
      <c r="Q14" s="6"/>
      <c r="R14" s="56" t="s">
        <v>11</v>
      </c>
      <c r="S14" s="57"/>
      <c r="T14" s="45" t="s">
        <v>12</v>
      </c>
    </row>
    <row r="15" spans="1:35" s="7" customFormat="1" x14ac:dyDescent="0.2">
      <c r="A15" s="40"/>
      <c r="B15" s="8"/>
      <c r="C15" s="43"/>
      <c r="D15" s="43"/>
      <c r="E15" s="40"/>
      <c r="F15" s="40"/>
      <c r="G15" s="46"/>
      <c r="H15" s="46"/>
      <c r="I15" s="46"/>
      <c r="J15" s="48" t="s">
        <v>13</v>
      </c>
      <c r="K15" s="49"/>
      <c r="L15" s="50" t="s">
        <v>14</v>
      </c>
      <c r="M15" s="48" t="s">
        <v>15</v>
      </c>
      <c r="N15" s="49"/>
      <c r="O15" s="50" t="s">
        <v>16</v>
      </c>
      <c r="P15" s="50" t="s">
        <v>17</v>
      </c>
      <c r="Q15" s="50" t="s">
        <v>18</v>
      </c>
      <c r="R15" s="50" t="s">
        <v>19</v>
      </c>
      <c r="S15" s="50" t="s">
        <v>20</v>
      </c>
      <c r="T15" s="46"/>
    </row>
    <row r="16" spans="1:35" s="7" customFormat="1" ht="26.25" x14ac:dyDescent="0.25">
      <c r="A16" s="41"/>
      <c r="B16" s="9" t="s">
        <v>21</v>
      </c>
      <c r="C16" s="44"/>
      <c r="D16" s="44"/>
      <c r="E16" s="41"/>
      <c r="F16" s="41"/>
      <c r="G16" s="47"/>
      <c r="H16" s="47"/>
      <c r="I16" s="47"/>
      <c r="J16" s="10" t="s">
        <v>22</v>
      </c>
      <c r="K16" s="10" t="s">
        <v>23</v>
      </c>
      <c r="L16" s="51"/>
      <c r="M16" s="10" t="s">
        <v>24</v>
      </c>
      <c r="N16" s="10" t="s">
        <v>25</v>
      </c>
      <c r="O16" s="51"/>
      <c r="P16" s="51"/>
      <c r="Q16" s="51"/>
      <c r="R16" s="51"/>
      <c r="S16" s="51"/>
      <c r="T16" s="47"/>
      <c r="V16" t="s">
        <v>3</v>
      </c>
      <c r="W16" t="s">
        <v>4</v>
      </c>
      <c r="X16" t="s">
        <v>1088</v>
      </c>
      <c r="Y16" t="s">
        <v>1089</v>
      </c>
      <c r="Z16" t="s">
        <v>1090</v>
      </c>
      <c r="AA16" t="s">
        <v>1091</v>
      </c>
      <c r="AB16" t="s">
        <v>1092</v>
      </c>
      <c r="AC16" t="s">
        <v>1093</v>
      </c>
      <c r="AD16" t="s">
        <v>1094</v>
      </c>
      <c r="AE16" t="s">
        <v>1095</v>
      </c>
      <c r="AF16" t="s">
        <v>1096</v>
      </c>
      <c r="AG16" t="s">
        <v>1097</v>
      </c>
      <c r="AH16" t="s">
        <v>1098</v>
      </c>
      <c r="AI16"/>
    </row>
    <row r="17" spans="1:39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>+G17*2.87%</f>
        <v>7892.5</v>
      </c>
      <c r="K17" s="14">
        <f>G17*7.1%</f>
        <v>19525</v>
      </c>
      <c r="L17" s="14">
        <f>G17*1.15%</f>
        <v>3162.5</v>
      </c>
      <c r="M17" s="14">
        <v>5685.41</v>
      </c>
      <c r="N17" s="14">
        <f>G17*7.09%</f>
        <v>19497.5</v>
      </c>
      <c r="O17" s="14">
        <v>0</v>
      </c>
      <c r="P17" s="14">
        <f>J17+K17+L17+M17+N17</f>
        <v>55762.91</v>
      </c>
      <c r="Q17" s="14">
        <f>+AF17</f>
        <v>0</v>
      </c>
      <c r="R17" s="14">
        <f>+J17+M17+O17+Q17+H17+I17</f>
        <v>67516.3</v>
      </c>
      <c r="S17" s="14">
        <f>+N17+L17+K17</f>
        <v>42185</v>
      </c>
      <c r="T17" s="14">
        <f>+G17-R17</f>
        <v>207483.7</v>
      </c>
      <c r="U17" s="60">
        <f>+AH17-T17</f>
        <v>0</v>
      </c>
      <c r="V17" t="s">
        <v>27</v>
      </c>
      <c r="W17" t="s">
        <v>28</v>
      </c>
      <c r="X17" t="s">
        <v>1109</v>
      </c>
      <c r="Y17">
        <v>1</v>
      </c>
      <c r="Z17" s="33">
        <v>275000</v>
      </c>
      <c r="AA17">
        <v>0</v>
      </c>
      <c r="AB17" s="33">
        <v>275000</v>
      </c>
      <c r="AC17" s="33">
        <v>7892.5</v>
      </c>
      <c r="AD17" s="33">
        <v>53938.39</v>
      </c>
      <c r="AE17" s="33">
        <v>5685.41</v>
      </c>
      <c r="AF17">
        <v>0</v>
      </c>
      <c r="AG17" s="33">
        <v>67516.3</v>
      </c>
      <c r="AH17" s="33">
        <v>207483.7</v>
      </c>
      <c r="AI17" s="33" t="s">
        <v>1975</v>
      </c>
      <c r="AJ17" s="33"/>
      <c r="AL17" s="35"/>
      <c r="AM17" s="35"/>
    </row>
    <row r="18" spans="1:39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1030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G18*7.1%</f>
        <v>4615</v>
      </c>
      <c r="L18" s="14">
        <f>G18*1.15%</f>
        <v>747.5</v>
      </c>
      <c r="M18" s="14">
        <f>+G18*3.04%</f>
        <v>1976</v>
      </c>
      <c r="N18" s="14">
        <f>G18*7.09%</f>
        <v>4608.5</v>
      </c>
      <c r="O18" s="14">
        <v>0</v>
      </c>
      <c r="P18" s="14">
        <f>J18+K18+L18+M18+N18</f>
        <v>13812.5</v>
      </c>
      <c r="Q18" s="14">
        <f>+AF18</f>
        <v>33144.550000000003</v>
      </c>
      <c r="R18" s="14">
        <f>+J18+M18+O18+Q18+H18+I18</f>
        <v>41413.630000000005</v>
      </c>
      <c r="S18" s="14">
        <f>+N18+L18+K18</f>
        <v>9971</v>
      </c>
      <c r="T18" s="14">
        <f>+G18-R18</f>
        <v>23586.369999999995</v>
      </c>
      <c r="U18" s="60">
        <f>+AH18-T18</f>
        <v>0</v>
      </c>
      <c r="V18" t="s">
        <v>31</v>
      </c>
      <c r="W18" t="s">
        <v>1030</v>
      </c>
      <c r="X18" t="s">
        <v>1266</v>
      </c>
      <c r="Y18">
        <v>4</v>
      </c>
      <c r="Z18" s="33">
        <v>65000</v>
      </c>
      <c r="AA18">
        <v>0</v>
      </c>
      <c r="AB18" s="33">
        <v>65000</v>
      </c>
      <c r="AC18" s="33">
        <v>1865.5</v>
      </c>
      <c r="AD18" s="33">
        <v>4427.58</v>
      </c>
      <c r="AE18" s="33">
        <v>1976</v>
      </c>
      <c r="AF18" s="33">
        <v>33144.550000000003</v>
      </c>
      <c r="AG18" s="33">
        <v>41413.629999999997</v>
      </c>
      <c r="AH18" s="33">
        <v>23586.37</v>
      </c>
      <c r="AI18" s="33" t="s">
        <v>1975</v>
      </c>
      <c r="AJ18" s="33"/>
      <c r="AL18" s="35"/>
      <c r="AM18" s="35"/>
    </row>
    <row r="19" spans="1:39" ht="15.95" customHeight="1" x14ac:dyDescent="0.25">
      <c r="A19" s="11">
        <f t="shared" ref="A19:A82" si="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G19*7.1%</f>
        <v>8164.9999999999991</v>
      </c>
      <c r="L19" s="14">
        <f>G19*1.15%</f>
        <v>1322.5</v>
      </c>
      <c r="M19" s="14">
        <f>+G19*3.04%</f>
        <v>3496</v>
      </c>
      <c r="N19" s="14">
        <f>G19*7.09%</f>
        <v>8153.5000000000009</v>
      </c>
      <c r="O19" s="14">
        <v>0</v>
      </c>
      <c r="P19" s="14">
        <f>J19+K19+L19+M19+N19</f>
        <v>24437.5</v>
      </c>
      <c r="Q19" s="14">
        <f>+AF19</f>
        <v>0</v>
      </c>
      <c r="R19" s="14">
        <f>+J19+M19+O19+Q19+H19+I19</f>
        <v>22430.239999999998</v>
      </c>
      <c r="S19" s="22">
        <f>+N19+L19+K19</f>
        <v>17641</v>
      </c>
      <c r="T19" s="14">
        <f>+G19-R19</f>
        <v>92569.760000000009</v>
      </c>
      <c r="U19" s="60">
        <f>+AH19-T19</f>
        <v>0</v>
      </c>
      <c r="V19" t="s">
        <v>33</v>
      </c>
      <c r="W19" t="s">
        <v>34</v>
      </c>
      <c r="X19" t="s">
        <v>1104</v>
      </c>
      <c r="Y19">
        <v>10</v>
      </c>
      <c r="Z19" s="33">
        <v>115000</v>
      </c>
      <c r="AA19">
        <v>0</v>
      </c>
      <c r="AB19" s="33">
        <v>115000</v>
      </c>
      <c r="AC19" s="33">
        <v>3300.5</v>
      </c>
      <c r="AD19" s="33">
        <v>15633.74</v>
      </c>
      <c r="AE19" s="33">
        <v>3496</v>
      </c>
      <c r="AF19">
        <v>0</v>
      </c>
      <c r="AG19" s="33">
        <v>22430.240000000002</v>
      </c>
      <c r="AH19" s="33">
        <v>92569.76</v>
      </c>
      <c r="AI19" s="33" t="s">
        <v>1975</v>
      </c>
      <c r="AJ19" s="33"/>
      <c r="AL19" s="35"/>
      <c r="AM19" s="35"/>
    </row>
    <row r="20" spans="1:39" ht="15.95" customHeight="1" x14ac:dyDescent="0.25">
      <c r="A20" s="11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1672.49</v>
      </c>
      <c r="I20" s="14">
        <v>0</v>
      </c>
      <c r="J20" s="14">
        <f>+G20*2.87%</f>
        <v>1446.5087000000001</v>
      </c>
      <c r="K20" s="14">
        <f>G20*7.1%</f>
        <v>3578.4709999999995</v>
      </c>
      <c r="L20" s="14">
        <f>G20*1.15%</f>
        <v>579.61149999999998</v>
      </c>
      <c r="M20" s="14">
        <f>+G20*3.04%</f>
        <v>1532.1904</v>
      </c>
      <c r="N20" s="14">
        <f>G20*7.09%</f>
        <v>3573.4309000000003</v>
      </c>
      <c r="O20" s="14">
        <v>1587.38</v>
      </c>
      <c r="P20" s="14">
        <f>J20+K20+L20+M20+N20</f>
        <v>10710.212500000001</v>
      </c>
      <c r="Q20" s="14">
        <v>19245.14</v>
      </c>
      <c r="R20" s="14">
        <f>+J20+M20+O20+Q20+H20+I20</f>
        <v>25483.7091</v>
      </c>
      <c r="S20" s="14">
        <f>+N20+L20+K20</f>
        <v>7731.5133999999998</v>
      </c>
      <c r="T20" s="14">
        <f>+G20-R20</f>
        <v>24917.2909</v>
      </c>
      <c r="U20" s="60">
        <f>+AH20-T20</f>
        <v>-8.9999999909196049E-4</v>
      </c>
      <c r="V20" t="s">
        <v>36</v>
      </c>
      <c r="W20" t="s">
        <v>37</v>
      </c>
      <c r="X20" t="s">
        <v>1291</v>
      </c>
      <c r="Y20">
        <v>76</v>
      </c>
      <c r="Z20" s="33">
        <v>50401</v>
      </c>
      <c r="AA20">
        <v>0</v>
      </c>
      <c r="AB20" s="33">
        <v>50401</v>
      </c>
      <c r="AC20" s="33">
        <v>1446.51</v>
      </c>
      <c r="AD20" s="33">
        <v>1672.49</v>
      </c>
      <c r="AE20" s="33">
        <v>1532.19</v>
      </c>
      <c r="AF20" s="33">
        <v>20832.52</v>
      </c>
      <c r="AG20" s="33">
        <v>25483.71</v>
      </c>
      <c r="AH20" s="33">
        <v>24917.29</v>
      </c>
      <c r="AI20" s="33" t="s">
        <v>1975</v>
      </c>
      <c r="AJ20" s="33"/>
      <c r="AK20" s="35"/>
      <c r="AL20" s="35"/>
      <c r="AM20" s="35"/>
    </row>
    <row r="21" spans="1:39" ht="15.95" customHeight="1" x14ac:dyDescent="0.25">
      <c r="A21" s="11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23352.16</v>
      </c>
      <c r="I21" s="14">
        <v>0</v>
      </c>
      <c r="J21" s="14">
        <f>+G21*2.87%</f>
        <v>4290.6499999999996</v>
      </c>
      <c r="K21" s="14">
        <f>G21*7.1%</f>
        <v>10614.499999999998</v>
      </c>
      <c r="L21" s="14">
        <f>G21*1.15%</f>
        <v>1719.25</v>
      </c>
      <c r="M21" s="14">
        <f>+G21*3.04%</f>
        <v>4544.8</v>
      </c>
      <c r="N21" s="14">
        <f>G21*7.09%</f>
        <v>10599.550000000001</v>
      </c>
      <c r="O21" s="14">
        <v>1597.31</v>
      </c>
      <c r="P21" s="14">
        <f>J21+K21+L21+M21+N21</f>
        <v>31768.75</v>
      </c>
      <c r="Q21" s="14">
        <v>38298.199999999997</v>
      </c>
      <c r="R21" s="14">
        <f>+J21+M21+O21+Q21+H21+I21</f>
        <v>72083.12</v>
      </c>
      <c r="S21" s="14">
        <f>+N21+L21+K21</f>
        <v>22933.3</v>
      </c>
      <c r="T21" s="14">
        <f>+G21-R21</f>
        <v>77416.88</v>
      </c>
      <c r="U21" s="60">
        <f>+AH21-T21</f>
        <v>0</v>
      </c>
      <c r="V21" t="s">
        <v>38</v>
      </c>
      <c r="W21" t="s">
        <v>34</v>
      </c>
      <c r="X21" t="s">
        <v>1114</v>
      </c>
      <c r="Y21">
        <v>1</v>
      </c>
      <c r="Z21" s="33">
        <v>149500</v>
      </c>
      <c r="AA21">
        <v>0</v>
      </c>
      <c r="AB21" s="33">
        <v>149500</v>
      </c>
      <c r="AC21" s="33">
        <v>4290.6499999999996</v>
      </c>
      <c r="AD21" s="33">
        <v>23352.16</v>
      </c>
      <c r="AE21" s="33">
        <v>4544.8</v>
      </c>
      <c r="AF21" s="33">
        <v>39895.51</v>
      </c>
      <c r="AG21" s="33">
        <v>72083.12</v>
      </c>
      <c r="AH21" s="33">
        <v>77416.88</v>
      </c>
      <c r="AI21" s="33" t="s">
        <v>1975</v>
      </c>
      <c r="AJ21" s="33"/>
      <c r="AL21" s="35"/>
      <c r="AM21" s="35"/>
    </row>
    <row r="22" spans="1:39" ht="15.95" customHeight="1" x14ac:dyDescent="0.25">
      <c r="A22" s="11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G22*7.1%</f>
        <v>11004.999999999998</v>
      </c>
      <c r="L22" s="14">
        <f>G22*1.15%</f>
        <v>1782.5</v>
      </c>
      <c r="M22" s="14">
        <f>+G22*3.04%</f>
        <v>4712</v>
      </c>
      <c r="N22" s="14">
        <f>G22*7.09%</f>
        <v>10989.5</v>
      </c>
      <c r="O22" s="14">
        <v>0</v>
      </c>
      <c r="P22" s="14">
        <f>J22+K22+L22+M22+N22</f>
        <v>32937.5</v>
      </c>
      <c r="Q22" s="14">
        <f>+AF22</f>
        <v>0</v>
      </c>
      <c r="R22" s="14">
        <f>+J22+M22+O22+Q22+H22+I22</f>
        <v>34203.240000000005</v>
      </c>
      <c r="S22" s="14">
        <f>+N22+L22+K22</f>
        <v>23777</v>
      </c>
      <c r="T22" s="14">
        <f>+G22-R22</f>
        <v>120796.76</v>
      </c>
      <c r="U22" s="60">
        <f>+AH22-T22</f>
        <v>0</v>
      </c>
      <c r="V22" t="s">
        <v>39</v>
      </c>
      <c r="W22" t="s">
        <v>40</v>
      </c>
      <c r="X22" t="s">
        <v>1225</v>
      </c>
      <c r="Y22">
        <v>2</v>
      </c>
      <c r="Z22" s="33">
        <v>155000</v>
      </c>
      <c r="AA22">
        <v>0</v>
      </c>
      <c r="AB22" s="33">
        <v>155000</v>
      </c>
      <c r="AC22" s="33">
        <v>4448.5</v>
      </c>
      <c r="AD22" s="33">
        <v>25042.74</v>
      </c>
      <c r="AE22" s="33">
        <v>4712</v>
      </c>
      <c r="AF22">
        <v>0</v>
      </c>
      <c r="AG22" s="33">
        <v>34203.24</v>
      </c>
      <c r="AH22" s="33">
        <v>120796.76</v>
      </c>
      <c r="AI22" s="33" t="s">
        <v>1975</v>
      </c>
      <c r="AJ22" s="33"/>
      <c r="AL22" s="35"/>
      <c r="AM22" s="35"/>
    </row>
    <row r="23" spans="1:39" ht="15.95" customHeight="1" x14ac:dyDescent="0.25">
      <c r="A23" s="11">
        <f t="shared" si="0"/>
        <v>7</v>
      </c>
      <c r="B23" s="12" t="s">
        <v>26</v>
      </c>
      <c r="C23" s="13" t="s">
        <v>55</v>
      </c>
      <c r="D23" s="13" t="s">
        <v>1082</v>
      </c>
      <c r="E23" s="13" t="s">
        <v>29</v>
      </c>
      <c r="F23" s="13" t="s">
        <v>30</v>
      </c>
      <c r="G23" s="14">
        <v>155000</v>
      </c>
      <c r="H23" s="14">
        <v>24249.05</v>
      </c>
      <c r="I23" s="14">
        <v>0</v>
      </c>
      <c r="J23" s="14">
        <f>+G23*2.87%</f>
        <v>4448.5</v>
      </c>
      <c r="K23" s="14">
        <f>G23*7.1%</f>
        <v>11004.999999999998</v>
      </c>
      <c r="L23" s="14">
        <f>G23*1.15%</f>
        <v>1782.5</v>
      </c>
      <c r="M23" s="14">
        <f>+G23*3.04%</f>
        <v>4712</v>
      </c>
      <c r="N23" s="14">
        <f>G23*7.09%</f>
        <v>10989.5</v>
      </c>
      <c r="O23" s="14">
        <f>1587.38*2</f>
        <v>3174.76</v>
      </c>
      <c r="P23" s="14">
        <f>J23+K23+L23+M23+N23</f>
        <v>32937.5</v>
      </c>
      <c r="Q23" s="14">
        <v>60988.189999999995</v>
      </c>
      <c r="R23" s="14">
        <f>+J23+M23+O23+Q23+H23+I23</f>
        <v>97572.5</v>
      </c>
      <c r="S23" s="14">
        <f>+N23+L23+K23</f>
        <v>23777</v>
      </c>
      <c r="T23" s="14">
        <f>+G23-R23</f>
        <v>57427.5</v>
      </c>
      <c r="U23" s="60">
        <f>+AH23-T23</f>
        <v>0</v>
      </c>
      <c r="V23" t="s">
        <v>55</v>
      </c>
      <c r="W23" t="s">
        <v>34</v>
      </c>
      <c r="X23" t="s">
        <v>1143</v>
      </c>
      <c r="Y23">
        <v>17</v>
      </c>
      <c r="Z23" s="33">
        <v>155000</v>
      </c>
      <c r="AA23">
        <v>0</v>
      </c>
      <c r="AB23" s="33">
        <v>155000</v>
      </c>
      <c r="AC23" s="33">
        <v>4448.5</v>
      </c>
      <c r="AD23" s="33">
        <v>24249.05</v>
      </c>
      <c r="AE23" s="33">
        <v>4712</v>
      </c>
      <c r="AF23" s="33">
        <v>64162.95</v>
      </c>
      <c r="AG23" s="33">
        <v>97572.5</v>
      </c>
      <c r="AH23" s="33">
        <v>57427.5</v>
      </c>
      <c r="AI23" s="33" t="s">
        <v>1975</v>
      </c>
      <c r="AJ23" s="33"/>
      <c r="AL23" s="35"/>
      <c r="AM23" s="35"/>
    </row>
    <row r="24" spans="1:39" ht="15.95" customHeight="1" x14ac:dyDescent="0.25">
      <c r="A24" s="11">
        <f t="shared" si="0"/>
        <v>8</v>
      </c>
      <c r="B24" s="12" t="s">
        <v>41</v>
      </c>
      <c r="C24" s="13" t="s">
        <v>42</v>
      </c>
      <c r="D24" s="13" t="s">
        <v>95</v>
      </c>
      <c r="E24" s="13" t="s">
        <v>44</v>
      </c>
      <c r="F24" s="13" t="s">
        <v>30</v>
      </c>
      <c r="G24" s="14">
        <v>90000</v>
      </c>
      <c r="H24" s="14">
        <v>9753.1200000000008</v>
      </c>
      <c r="I24" s="14">
        <v>0</v>
      </c>
      <c r="J24" s="14">
        <f>+G24*2.87%</f>
        <v>2583</v>
      </c>
      <c r="K24" s="14">
        <f>G24*7.1%</f>
        <v>6389.9999999999991</v>
      </c>
      <c r="L24" s="14">
        <f>G24*1.15%</f>
        <v>1035</v>
      </c>
      <c r="M24" s="14">
        <f>+G24*3.04%</f>
        <v>2736</v>
      </c>
      <c r="N24" s="14">
        <f>G24*7.09%</f>
        <v>6381</v>
      </c>
      <c r="O24" s="14">
        <v>0</v>
      </c>
      <c r="P24" s="14">
        <f>J24+K24+L24+M24+N24</f>
        <v>19125</v>
      </c>
      <c r="Q24" s="14">
        <f>+AF24</f>
        <v>0</v>
      </c>
      <c r="R24" s="14">
        <f>+J24+M24+O24+Q24+H24+I24</f>
        <v>15072.12</v>
      </c>
      <c r="S24" s="14">
        <f>+N24+L24+K24</f>
        <v>13806</v>
      </c>
      <c r="T24" s="14">
        <f>+G24-R24</f>
        <v>74927.88</v>
      </c>
      <c r="U24" s="60">
        <f>+AH24-T24</f>
        <v>0</v>
      </c>
      <c r="V24" t="s">
        <v>42</v>
      </c>
      <c r="W24" t="s">
        <v>95</v>
      </c>
      <c r="X24" t="s">
        <v>1670</v>
      </c>
      <c r="Y24">
        <v>5</v>
      </c>
      <c r="Z24" s="33">
        <v>90000</v>
      </c>
      <c r="AA24">
        <v>0</v>
      </c>
      <c r="AB24" s="33">
        <v>90000</v>
      </c>
      <c r="AC24" s="33">
        <v>2583</v>
      </c>
      <c r="AD24" s="33">
        <v>9753.1200000000008</v>
      </c>
      <c r="AE24" s="33">
        <v>2736</v>
      </c>
      <c r="AF24">
        <v>0</v>
      </c>
      <c r="AG24" s="33">
        <v>15072.12</v>
      </c>
      <c r="AH24" s="33">
        <v>74927.88</v>
      </c>
      <c r="AI24" s="33" t="s">
        <v>1975</v>
      </c>
      <c r="AJ24" s="33"/>
      <c r="AL24" s="35"/>
      <c r="AM24" s="35"/>
    </row>
    <row r="25" spans="1:39" ht="15.95" customHeight="1" x14ac:dyDescent="0.25">
      <c r="A25" s="11">
        <f t="shared" si="0"/>
        <v>9</v>
      </c>
      <c r="B25" s="12" t="s">
        <v>45</v>
      </c>
      <c r="C25" s="13" t="s">
        <v>46</v>
      </c>
      <c r="D25" s="13" t="s">
        <v>1031</v>
      </c>
      <c r="E25" s="13" t="s">
        <v>44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>+G25*2.87%</f>
        <v>3300.5</v>
      </c>
      <c r="K25" s="14">
        <f>G25*7.1%</f>
        <v>8164.9999999999991</v>
      </c>
      <c r="L25" s="14">
        <f>G25*1.15%</f>
        <v>1322.5</v>
      </c>
      <c r="M25" s="14">
        <f>+G25*3.04%</f>
        <v>3496</v>
      </c>
      <c r="N25" s="14">
        <f>G25*7.09%</f>
        <v>8153.5000000000009</v>
      </c>
      <c r="O25" s="14">
        <v>0</v>
      </c>
      <c r="P25" s="14">
        <f>J25+K25+L25+M25+N25</f>
        <v>24437.5</v>
      </c>
      <c r="Q25" s="14">
        <f>+AF25</f>
        <v>0</v>
      </c>
      <c r="R25" s="14">
        <f>+J25+M25+O25+Q25+H25+I25</f>
        <v>22430.239999999998</v>
      </c>
      <c r="S25" s="14">
        <f>+N25+L25+K25</f>
        <v>17641</v>
      </c>
      <c r="T25" s="14">
        <f>+G25-R25</f>
        <v>92569.760000000009</v>
      </c>
      <c r="U25" s="60">
        <f>+AH25-T25</f>
        <v>0</v>
      </c>
      <c r="V25" t="s">
        <v>46</v>
      </c>
      <c r="W25" t="s">
        <v>1031</v>
      </c>
      <c r="X25" t="s">
        <v>1741</v>
      </c>
      <c r="Y25">
        <v>3</v>
      </c>
      <c r="Z25" s="33">
        <v>115000</v>
      </c>
      <c r="AA25">
        <v>0</v>
      </c>
      <c r="AB25" s="33">
        <v>115000</v>
      </c>
      <c r="AC25" s="33">
        <v>3300.5</v>
      </c>
      <c r="AD25" s="33">
        <v>15633.74</v>
      </c>
      <c r="AE25" s="33">
        <v>3496</v>
      </c>
      <c r="AF25">
        <v>0</v>
      </c>
      <c r="AG25" s="33">
        <v>22430.240000000002</v>
      </c>
      <c r="AH25" s="33">
        <v>92569.76</v>
      </c>
      <c r="AI25" s="33" t="s">
        <v>1975</v>
      </c>
      <c r="AJ25" s="33"/>
      <c r="AL25" s="35"/>
      <c r="AM25" s="35"/>
    </row>
    <row r="26" spans="1:39" ht="15.95" customHeight="1" x14ac:dyDescent="0.25">
      <c r="A26" s="11">
        <f t="shared" si="0"/>
        <v>10</v>
      </c>
      <c r="B26" s="12" t="s">
        <v>45</v>
      </c>
      <c r="C26" s="13" t="s">
        <v>47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>+G26*2.87%</f>
        <v>1325.94</v>
      </c>
      <c r="K26" s="14">
        <f>G26*7.1%</f>
        <v>3280.2</v>
      </c>
      <c r="L26" s="14">
        <f>G26*1.15%</f>
        <v>531.29999999999995</v>
      </c>
      <c r="M26" s="14">
        <f>+G26*3.04%</f>
        <v>1404.48</v>
      </c>
      <c r="N26" s="14">
        <f>G26*7.09%</f>
        <v>3275.5800000000004</v>
      </c>
      <c r="O26" s="14">
        <v>0</v>
      </c>
      <c r="P26" s="14">
        <f>J26+K26+L26+M26+N26</f>
        <v>9817.5</v>
      </c>
      <c r="Q26" s="14">
        <f>+AF26</f>
        <v>0</v>
      </c>
      <c r="R26" s="14">
        <f>+J26+M26+O26+Q26+H26+I26</f>
        <v>4048.11</v>
      </c>
      <c r="S26" s="14">
        <f>+N26+L26+K26</f>
        <v>7087.08</v>
      </c>
      <c r="T26" s="14">
        <f>+G26-R26</f>
        <v>42151.89</v>
      </c>
      <c r="U26" s="60">
        <f>+AH26-T26</f>
        <v>0</v>
      </c>
      <c r="V26" t="s">
        <v>47</v>
      </c>
      <c r="W26" t="s">
        <v>32</v>
      </c>
      <c r="X26" t="s">
        <v>1737</v>
      </c>
      <c r="Y26">
        <v>1</v>
      </c>
      <c r="Z26" s="33">
        <v>46200</v>
      </c>
      <c r="AA26">
        <v>0</v>
      </c>
      <c r="AB26" s="33">
        <v>46200</v>
      </c>
      <c r="AC26" s="33">
        <v>1325.94</v>
      </c>
      <c r="AD26" s="33">
        <v>1317.69</v>
      </c>
      <c r="AE26" s="33">
        <v>1404.48</v>
      </c>
      <c r="AF26">
        <v>0</v>
      </c>
      <c r="AG26" s="33">
        <v>4048.11</v>
      </c>
      <c r="AH26" s="33">
        <v>42151.89</v>
      </c>
      <c r="AI26" s="33" t="s">
        <v>1975</v>
      </c>
      <c r="AJ26" s="33"/>
      <c r="AL26" s="35"/>
      <c r="AM26" s="35"/>
    </row>
    <row r="27" spans="1:39" ht="15.95" customHeight="1" x14ac:dyDescent="0.25">
      <c r="A27" s="11">
        <f t="shared" si="0"/>
        <v>11</v>
      </c>
      <c r="B27" s="12" t="s">
        <v>45</v>
      </c>
      <c r="C27" s="13" t="s">
        <v>48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>+G27*2.87%</f>
        <v>1004.5</v>
      </c>
      <c r="K27" s="14">
        <f>G27*7.1%</f>
        <v>2485</v>
      </c>
      <c r="L27" s="14">
        <f>G27*1.15%</f>
        <v>402.5</v>
      </c>
      <c r="M27" s="14">
        <f>+G27*3.04%</f>
        <v>1064</v>
      </c>
      <c r="N27" s="14">
        <f>G27*7.09%</f>
        <v>2481.5</v>
      </c>
      <c r="O27" s="14">
        <v>0</v>
      </c>
      <c r="P27" s="14">
        <f>J27+K27+L27+M27+N27</f>
        <v>7437.5</v>
      </c>
      <c r="Q27" s="14">
        <f>+AF27</f>
        <v>0</v>
      </c>
      <c r="R27" s="14">
        <f>+J27+M27+O27+Q27+H27+I27</f>
        <v>2068.5</v>
      </c>
      <c r="S27" s="14">
        <f>+N27+L27+K27</f>
        <v>5369</v>
      </c>
      <c r="T27" s="14">
        <f>+G27-R27</f>
        <v>32931.5</v>
      </c>
      <c r="U27" s="60">
        <f>+AH27-T27</f>
        <v>0</v>
      </c>
      <c r="V27" t="s">
        <v>48</v>
      </c>
      <c r="W27" t="s">
        <v>32</v>
      </c>
      <c r="X27" t="s">
        <v>1808</v>
      </c>
      <c r="Y27">
        <v>4</v>
      </c>
      <c r="Z27" s="33">
        <v>35000</v>
      </c>
      <c r="AA27">
        <v>0</v>
      </c>
      <c r="AB27" s="33">
        <v>35000</v>
      </c>
      <c r="AC27" s="33">
        <v>1004.5</v>
      </c>
      <c r="AD27">
        <v>0</v>
      </c>
      <c r="AE27" s="33">
        <v>1064</v>
      </c>
      <c r="AF27">
        <v>0</v>
      </c>
      <c r="AG27" s="33">
        <v>2068.5</v>
      </c>
      <c r="AH27" s="33">
        <v>32931.5</v>
      </c>
      <c r="AI27" s="33" t="s">
        <v>1975</v>
      </c>
      <c r="AJ27" s="33"/>
      <c r="AL27" s="35"/>
      <c r="AM27" s="35"/>
    </row>
    <row r="28" spans="1:39" ht="15.95" customHeight="1" x14ac:dyDescent="0.25">
      <c r="A28" s="11">
        <f t="shared" si="0"/>
        <v>12</v>
      </c>
      <c r="B28" s="12" t="s">
        <v>49</v>
      </c>
      <c r="C28" s="13" t="s">
        <v>50</v>
      </c>
      <c r="D28" s="13" t="s">
        <v>51</v>
      </c>
      <c r="E28" s="13" t="s">
        <v>44</v>
      </c>
      <c r="F28" s="13" t="s">
        <v>30</v>
      </c>
      <c r="G28" s="14">
        <v>70000</v>
      </c>
      <c r="H28" s="14">
        <v>5051</v>
      </c>
      <c r="I28" s="14">
        <v>0</v>
      </c>
      <c r="J28" s="14">
        <f>+G28*2.87%</f>
        <v>2009</v>
      </c>
      <c r="K28" s="14">
        <f>G28*7.1%</f>
        <v>4970</v>
      </c>
      <c r="L28" s="14">
        <f>G28*1.15%</f>
        <v>805</v>
      </c>
      <c r="M28" s="14">
        <f>+G28*3.04%</f>
        <v>2128</v>
      </c>
      <c r="N28" s="14">
        <f>G28*7.09%</f>
        <v>4963</v>
      </c>
      <c r="O28" s="14">
        <v>1587.38</v>
      </c>
      <c r="P28" s="14">
        <f>J28+K28+L28+M28+N28</f>
        <v>14875</v>
      </c>
      <c r="Q28" s="14">
        <v>2246</v>
      </c>
      <c r="R28" s="14">
        <f>+J28+M28+O28+Q28+H28+I28</f>
        <v>13021.380000000001</v>
      </c>
      <c r="S28" s="14">
        <f>+N28+L28+K28</f>
        <v>10738</v>
      </c>
      <c r="T28" s="14">
        <f>+G28-R28</f>
        <v>56978.619999999995</v>
      </c>
      <c r="U28" s="60">
        <f>+AH28-T28</f>
        <v>0</v>
      </c>
      <c r="V28" t="s">
        <v>50</v>
      </c>
      <c r="W28" t="s">
        <v>51</v>
      </c>
      <c r="X28" t="s">
        <v>1233</v>
      </c>
      <c r="Y28">
        <v>2</v>
      </c>
      <c r="Z28" s="33">
        <v>70000</v>
      </c>
      <c r="AA28">
        <v>0</v>
      </c>
      <c r="AB28" s="33">
        <v>70000</v>
      </c>
      <c r="AC28" s="33">
        <v>2009</v>
      </c>
      <c r="AD28" s="33">
        <v>5051</v>
      </c>
      <c r="AE28" s="33">
        <v>2128</v>
      </c>
      <c r="AF28" s="33">
        <v>3833.38</v>
      </c>
      <c r="AG28" s="33">
        <v>13021.38</v>
      </c>
      <c r="AH28" s="33">
        <v>56978.62</v>
      </c>
      <c r="AI28" s="33" t="s">
        <v>1975</v>
      </c>
      <c r="AJ28" s="33"/>
      <c r="AL28" s="35"/>
      <c r="AM28" s="35"/>
    </row>
    <row r="29" spans="1:39" ht="15.95" customHeight="1" x14ac:dyDescent="0.25">
      <c r="A29" s="11">
        <f t="shared" si="0"/>
        <v>13</v>
      </c>
      <c r="B29" s="12" t="s">
        <v>49</v>
      </c>
      <c r="C29" s="13" t="s">
        <v>52</v>
      </c>
      <c r="D29" s="13" t="s">
        <v>51</v>
      </c>
      <c r="E29" s="13" t="s">
        <v>44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>+G29*2.87%</f>
        <v>1865.5</v>
      </c>
      <c r="K29" s="14">
        <f>G29*7.1%</f>
        <v>4615</v>
      </c>
      <c r="L29" s="14">
        <f>G29*1.15%</f>
        <v>747.5</v>
      </c>
      <c r="M29" s="14">
        <f>+G29*3.04%</f>
        <v>1976</v>
      </c>
      <c r="N29" s="14">
        <f>G29*7.09%</f>
        <v>4608.5</v>
      </c>
      <c r="O29" s="14">
        <v>0</v>
      </c>
      <c r="P29" s="14">
        <f>J29+K29+L29+M29+N29</f>
        <v>13812.5</v>
      </c>
      <c r="Q29" s="14">
        <f>+AF29</f>
        <v>100</v>
      </c>
      <c r="R29" s="14">
        <f>+J29+M29+O29+Q29+H29+I29</f>
        <v>8369.08</v>
      </c>
      <c r="S29" s="14">
        <f>+N29+L29+K29</f>
        <v>9971</v>
      </c>
      <c r="T29" s="14">
        <f>+G29-R29</f>
        <v>56630.92</v>
      </c>
      <c r="U29" s="60">
        <f>+AH29-T29</f>
        <v>0</v>
      </c>
      <c r="V29" t="s">
        <v>52</v>
      </c>
      <c r="W29" t="s">
        <v>51</v>
      </c>
      <c r="X29" t="s">
        <v>1778</v>
      </c>
      <c r="Y29">
        <v>5</v>
      </c>
      <c r="Z29" s="33">
        <v>65000</v>
      </c>
      <c r="AA29">
        <v>0</v>
      </c>
      <c r="AB29" s="33">
        <v>65000</v>
      </c>
      <c r="AC29" s="33">
        <v>1865.5</v>
      </c>
      <c r="AD29" s="33">
        <v>4427.58</v>
      </c>
      <c r="AE29" s="33">
        <v>1976</v>
      </c>
      <c r="AF29">
        <v>100</v>
      </c>
      <c r="AG29" s="33">
        <v>8369.08</v>
      </c>
      <c r="AH29" s="33">
        <v>56630.92</v>
      </c>
      <c r="AI29" s="33" t="s">
        <v>1975</v>
      </c>
      <c r="AJ29" s="33"/>
      <c r="AL29" s="35"/>
      <c r="AM29" s="35"/>
    </row>
    <row r="30" spans="1:39" ht="15.95" customHeight="1" x14ac:dyDescent="0.25">
      <c r="A30" s="11">
        <f t="shared" si="0"/>
        <v>14</v>
      </c>
      <c r="B30" s="12" t="s">
        <v>49</v>
      </c>
      <c r="C30" s="13" t="s">
        <v>53</v>
      </c>
      <c r="D30" s="13" t="s">
        <v>236</v>
      </c>
      <c r="E30" s="13" t="s">
        <v>44</v>
      </c>
      <c r="F30" s="13" t="s">
        <v>30</v>
      </c>
      <c r="G30" s="14">
        <v>65000</v>
      </c>
      <c r="H30" s="14">
        <v>4110.1000000000004</v>
      </c>
      <c r="I30" s="14">
        <v>0</v>
      </c>
      <c r="J30" s="14">
        <f>+G30*2.87%</f>
        <v>1865.5</v>
      </c>
      <c r="K30" s="14">
        <f>G30*7.1%</f>
        <v>4615</v>
      </c>
      <c r="L30" s="14">
        <f>G30*1.15%</f>
        <v>747.5</v>
      </c>
      <c r="M30" s="14">
        <f>+G30*3.04%</f>
        <v>1976</v>
      </c>
      <c r="N30" s="14">
        <f>G30*7.09%</f>
        <v>4608.5</v>
      </c>
      <c r="O30" s="14">
        <v>1587.38</v>
      </c>
      <c r="P30" s="14">
        <f>J30+K30+L30+M30+N30</f>
        <v>13812.5</v>
      </c>
      <c r="Q30" s="14">
        <v>3042.0000000000005</v>
      </c>
      <c r="R30" s="14">
        <f>+J30+M30+O30+Q30+H30+I30</f>
        <v>12580.980000000001</v>
      </c>
      <c r="S30" s="14">
        <f>+N30+L30+K30</f>
        <v>9971</v>
      </c>
      <c r="T30" s="14">
        <f>+G30-R30</f>
        <v>52419.02</v>
      </c>
      <c r="U30" s="60">
        <f>+AH30-T30</f>
        <v>0</v>
      </c>
      <c r="V30" t="s">
        <v>53</v>
      </c>
      <c r="W30" t="s">
        <v>236</v>
      </c>
      <c r="X30" t="s">
        <v>1182</v>
      </c>
      <c r="Y30">
        <v>8</v>
      </c>
      <c r="Z30" s="33">
        <v>65000</v>
      </c>
      <c r="AA30">
        <v>0</v>
      </c>
      <c r="AB30" s="33">
        <v>65000</v>
      </c>
      <c r="AC30" s="33">
        <v>1865.5</v>
      </c>
      <c r="AD30" s="33">
        <v>4110.1000000000004</v>
      </c>
      <c r="AE30" s="33">
        <v>1976</v>
      </c>
      <c r="AF30" s="33">
        <v>4629.38</v>
      </c>
      <c r="AG30" s="33">
        <v>12580.98</v>
      </c>
      <c r="AH30" s="33">
        <v>52419.02</v>
      </c>
      <c r="AI30" s="33" t="s">
        <v>1975</v>
      </c>
      <c r="AJ30" s="33"/>
      <c r="AK30" s="35">
        <f>+U30</f>
        <v>0</v>
      </c>
      <c r="AL30" s="35"/>
      <c r="AM30" s="35"/>
    </row>
    <row r="31" spans="1:39" ht="15.95" customHeight="1" x14ac:dyDescent="0.25">
      <c r="A31" s="11">
        <f t="shared" si="0"/>
        <v>15</v>
      </c>
      <c r="B31" s="12" t="s">
        <v>57</v>
      </c>
      <c r="C31" s="13" t="s">
        <v>58</v>
      </c>
      <c r="D31" s="13" t="s">
        <v>1032</v>
      </c>
      <c r="E31" s="13" t="s">
        <v>29</v>
      </c>
      <c r="F31" s="13" t="s">
        <v>35</v>
      </c>
      <c r="G31" s="14">
        <v>45000</v>
      </c>
      <c r="H31" s="14">
        <v>1148.33</v>
      </c>
      <c r="I31" s="14">
        <v>0</v>
      </c>
      <c r="J31" s="14">
        <f>+G31*2.87%</f>
        <v>1291.5</v>
      </c>
      <c r="K31" s="14">
        <f>G31*7.1%</f>
        <v>3194.9999999999995</v>
      </c>
      <c r="L31" s="14">
        <f>G31*1.15%</f>
        <v>517.5</v>
      </c>
      <c r="M31" s="14">
        <f>+G31*3.04%</f>
        <v>1368</v>
      </c>
      <c r="N31" s="14">
        <f>G31*7.09%</f>
        <v>3190.5</v>
      </c>
      <c r="O31" s="14">
        <v>0</v>
      </c>
      <c r="P31" s="14">
        <f>J31+K31+L31+M31+N31</f>
        <v>9562.5</v>
      </c>
      <c r="Q31" s="14">
        <f>+AF31</f>
        <v>0</v>
      </c>
      <c r="R31" s="14">
        <f>+J31+M31+O31+Q31+H31+I31</f>
        <v>3807.83</v>
      </c>
      <c r="S31" s="14">
        <f>+N31+L31+K31</f>
        <v>6903</v>
      </c>
      <c r="T31" s="14">
        <f>+G31-R31</f>
        <v>41192.17</v>
      </c>
      <c r="U31" s="60">
        <f>+AH31-T31</f>
        <v>0</v>
      </c>
      <c r="V31" t="s">
        <v>58</v>
      </c>
      <c r="W31" t="s">
        <v>1032</v>
      </c>
      <c r="X31" t="s">
        <v>1674</v>
      </c>
      <c r="Y31">
        <v>2</v>
      </c>
      <c r="Z31" s="33">
        <v>45000</v>
      </c>
      <c r="AA31">
        <v>0</v>
      </c>
      <c r="AB31" s="33">
        <v>45000</v>
      </c>
      <c r="AC31" s="33">
        <v>1291.5</v>
      </c>
      <c r="AD31" s="33">
        <v>1148.33</v>
      </c>
      <c r="AE31" s="33">
        <v>1368</v>
      </c>
      <c r="AF31">
        <v>0</v>
      </c>
      <c r="AG31" s="33">
        <v>3807.83</v>
      </c>
      <c r="AH31" s="33">
        <v>41192.17</v>
      </c>
      <c r="AI31" s="33" t="s">
        <v>1975</v>
      </c>
      <c r="AJ31" s="33"/>
      <c r="AL31" s="35"/>
      <c r="AM31" s="35"/>
    </row>
    <row r="32" spans="1:39" ht="15.95" customHeight="1" x14ac:dyDescent="0.25">
      <c r="A32" s="11">
        <f t="shared" si="0"/>
        <v>16</v>
      </c>
      <c r="B32" s="12" t="s">
        <v>57</v>
      </c>
      <c r="C32" s="13" t="s">
        <v>59</v>
      </c>
      <c r="D32" s="13" t="s">
        <v>40</v>
      </c>
      <c r="E32" s="13" t="s">
        <v>29</v>
      </c>
      <c r="F32" s="13" t="s">
        <v>30</v>
      </c>
      <c r="G32" s="14">
        <v>84500</v>
      </c>
      <c r="H32" s="14">
        <v>8459.3799999999992</v>
      </c>
      <c r="I32" s="14">
        <v>0</v>
      </c>
      <c r="J32" s="14">
        <f>+G32*2.87%</f>
        <v>2425.15</v>
      </c>
      <c r="K32" s="14">
        <f>G32*7.1%</f>
        <v>5999.4999999999991</v>
      </c>
      <c r="L32" s="14">
        <f>G32*1.15%</f>
        <v>971.75</v>
      </c>
      <c r="M32" s="14">
        <f>+G32*3.04%</f>
        <v>2568.8000000000002</v>
      </c>
      <c r="N32" s="14">
        <f>G32*7.09%</f>
        <v>5991.05</v>
      </c>
      <c r="O32" s="14">
        <v>0</v>
      </c>
      <c r="P32" s="14">
        <f>J32+K32+L32+M32+N32</f>
        <v>17956.25</v>
      </c>
      <c r="Q32" s="14">
        <f>+AF32</f>
        <v>26448.35</v>
      </c>
      <c r="R32" s="14">
        <f>+J32+M32+O32+Q32+H32+I32</f>
        <v>39901.68</v>
      </c>
      <c r="S32" s="14">
        <f>+N32+L32+K32</f>
        <v>12962.3</v>
      </c>
      <c r="T32" s="14">
        <f>+G32-R32</f>
        <v>44598.32</v>
      </c>
      <c r="U32" s="60">
        <f>+AH32-T32</f>
        <v>0</v>
      </c>
      <c r="V32" t="s">
        <v>59</v>
      </c>
      <c r="W32" t="s">
        <v>40</v>
      </c>
      <c r="X32" t="s">
        <v>1100</v>
      </c>
      <c r="Y32">
        <v>1</v>
      </c>
      <c r="Z32" s="33">
        <v>84500</v>
      </c>
      <c r="AA32">
        <v>0</v>
      </c>
      <c r="AB32" s="33">
        <v>84500</v>
      </c>
      <c r="AC32" s="33">
        <v>2425.15</v>
      </c>
      <c r="AD32" s="33">
        <v>8459.3799999999992</v>
      </c>
      <c r="AE32" s="33">
        <v>2568.8000000000002</v>
      </c>
      <c r="AF32" s="33">
        <v>26448.35</v>
      </c>
      <c r="AG32" s="33">
        <v>39901.68</v>
      </c>
      <c r="AH32" s="33">
        <v>44598.32</v>
      </c>
      <c r="AI32" s="33" t="s">
        <v>1975</v>
      </c>
      <c r="AJ32" s="33"/>
      <c r="AL32" s="35"/>
      <c r="AM32" s="35"/>
    </row>
    <row r="33" spans="1:39" ht="15.95" customHeight="1" x14ac:dyDescent="0.25">
      <c r="A33" s="11">
        <f t="shared" si="0"/>
        <v>17</v>
      </c>
      <c r="B33" s="12" t="s">
        <v>0</v>
      </c>
      <c r="C33" s="13" t="s">
        <v>61</v>
      </c>
      <c r="D33" s="13" t="s">
        <v>1033</v>
      </c>
      <c r="E33" s="13" t="s">
        <v>44</v>
      </c>
      <c r="F33" s="13" t="s">
        <v>35</v>
      </c>
      <c r="G33" s="14">
        <v>155000</v>
      </c>
      <c r="H33" s="14">
        <v>25042.74</v>
      </c>
      <c r="I33" s="14">
        <v>0</v>
      </c>
      <c r="J33" s="14">
        <f>+G33*2.87%</f>
        <v>4448.5</v>
      </c>
      <c r="K33" s="14">
        <f>G33*7.1%</f>
        <v>11004.999999999998</v>
      </c>
      <c r="L33" s="14">
        <f>G33*1.15%</f>
        <v>1782.5</v>
      </c>
      <c r="M33" s="14">
        <f>+G33*3.04%</f>
        <v>4712</v>
      </c>
      <c r="N33" s="14">
        <f>G33*7.09%</f>
        <v>10989.5</v>
      </c>
      <c r="O33" s="14">
        <v>0</v>
      </c>
      <c r="P33" s="14">
        <f>J33+K33+L33+M33+N33</f>
        <v>32937.5</v>
      </c>
      <c r="Q33" s="14">
        <f>+AF33</f>
        <v>250</v>
      </c>
      <c r="R33" s="14">
        <f>+J33+M33+O33+Q33+H33+I33</f>
        <v>34453.240000000005</v>
      </c>
      <c r="S33" s="14">
        <f>+N33+L33+K33</f>
        <v>23777</v>
      </c>
      <c r="T33" s="14">
        <f>+G33-R33</f>
        <v>120546.76</v>
      </c>
      <c r="U33" s="60">
        <f>+AH33-T33</f>
        <v>0</v>
      </c>
      <c r="V33" t="s">
        <v>61</v>
      </c>
      <c r="W33" t="s">
        <v>1033</v>
      </c>
      <c r="X33" t="s">
        <v>1216</v>
      </c>
      <c r="Y33">
        <v>4</v>
      </c>
      <c r="Z33" s="33">
        <v>155000</v>
      </c>
      <c r="AA33">
        <v>0</v>
      </c>
      <c r="AB33" s="33">
        <v>155000</v>
      </c>
      <c r="AC33" s="33">
        <v>4448.5</v>
      </c>
      <c r="AD33" s="33">
        <v>25042.74</v>
      </c>
      <c r="AE33" s="33">
        <v>4712</v>
      </c>
      <c r="AF33">
        <v>250</v>
      </c>
      <c r="AG33" s="33">
        <v>34453.24</v>
      </c>
      <c r="AH33" s="33">
        <v>120546.76</v>
      </c>
      <c r="AI33" s="33" t="s">
        <v>1975</v>
      </c>
      <c r="AJ33" s="33"/>
      <c r="AL33" s="35"/>
      <c r="AM33" s="35"/>
    </row>
    <row r="34" spans="1:39" ht="15.95" customHeight="1" x14ac:dyDescent="0.25">
      <c r="A34" s="11">
        <f t="shared" si="0"/>
        <v>18</v>
      </c>
      <c r="B34" s="12" t="s">
        <v>0</v>
      </c>
      <c r="C34" s="13" t="s">
        <v>62</v>
      </c>
      <c r="D34" s="13" t="s">
        <v>1034</v>
      </c>
      <c r="E34" s="13" t="s">
        <v>29</v>
      </c>
      <c r="F34" s="13" t="s">
        <v>35</v>
      </c>
      <c r="G34" s="14">
        <v>65000</v>
      </c>
      <c r="H34" s="14">
        <v>4427.58</v>
      </c>
      <c r="I34" s="14">
        <v>0</v>
      </c>
      <c r="J34" s="14">
        <f>+G34*2.87%</f>
        <v>1865.5</v>
      </c>
      <c r="K34" s="14">
        <f>G34*7.1%</f>
        <v>4615</v>
      </c>
      <c r="L34" s="14">
        <f>G34*1.15%</f>
        <v>747.5</v>
      </c>
      <c r="M34" s="14">
        <f>+G34*3.04%</f>
        <v>1976</v>
      </c>
      <c r="N34" s="14">
        <f>G34*7.09%</f>
        <v>4608.5</v>
      </c>
      <c r="O34" s="14">
        <v>0</v>
      </c>
      <c r="P34" s="14">
        <f>J34+K34+L34+M34+N34</f>
        <v>13812.5</v>
      </c>
      <c r="Q34" s="14">
        <f>+AF34</f>
        <v>2802.8</v>
      </c>
      <c r="R34" s="14">
        <f>+J34+M34+O34+Q34+H34+I34</f>
        <v>11071.880000000001</v>
      </c>
      <c r="S34" s="14">
        <f>+N34+L34+K34</f>
        <v>9971</v>
      </c>
      <c r="T34" s="14">
        <f>+G34-R34</f>
        <v>53928.119999999995</v>
      </c>
      <c r="U34" s="60">
        <f>+AH34-T34</f>
        <v>0</v>
      </c>
      <c r="V34" t="s">
        <v>62</v>
      </c>
      <c r="W34" t="s">
        <v>1034</v>
      </c>
      <c r="X34" t="s">
        <v>1218</v>
      </c>
      <c r="Y34">
        <v>12</v>
      </c>
      <c r="Z34" s="33">
        <v>65000</v>
      </c>
      <c r="AA34">
        <v>0</v>
      </c>
      <c r="AB34" s="33">
        <v>65000</v>
      </c>
      <c r="AC34" s="33">
        <v>1865.5</v>
      </c>
      <c r="AD34" s="33">
        <v>4427.58</v>
      </c>
      <c r="AE34" s="33">
        <v>1976</v>
      </c>
      <c r="AF34" s="33">
        <v>2802.8</v>
      </c>
      <c r="AG34" s="33">
        <v>11071.88</v>
      </c>
      <c r="AH34" s="33">
        <v>53928.12</v>
      </c>
      <c r="AI34" s="33" t="s">
        <v>1975</v>
      </c>
      <c r="AJ34" s="33"/>
      <c r="AL34" s="35"/>
      <c r="AM34" s="35"/>
    </row>
    <row r="35" spans="1:39" ht="15.95" customHeight="1" x14ac:dyDescent="0.25">
      <c r="A35" s="11">
        <f t="shared" si="0"/>
        <v>19</v>
      </c>
      <c r="B35" s="12" t="s">
        <v>0</v>
      </c>
      <c r="C35" s="13" t="s">
        <v>63</v>
      </c>
      <c r="D35" s="13" t="s">
        <v>64</v>
      </c>
      <c r="E35" s="13" t="s">
        <v>29</v>
      </c>
      <c r="F35" s="13" t="s">
        <v>30</v>
      </c>
      <c r="G35" s="14">
        <v>45000</v>
      </c>
      <c r="H35" s="14">
        <v>1148.33</v>
      </c>
      <c r="I35" s="14"/>
      <c r="J35" s="14">
        <f>+G35*2.87%</f>
        <v>1291.5</v>
      </c>
      <c r="K35" s="14">
        <f>G35*7.1%</f>
        <v>3194.9999999999995</v>
      </c>
      <c r="L35" s="14">
        <f>G35*1.15%</f>
        <v>517.5</v>
      </c>
      <c r="M35" s="14">
        <f>+G35*3.04%</f>
        <v>1368</v>
      </c>
      <c r="N35" s="14">
        <f>G35*7.09%</f>
        <v>3190.5</v>
      </c>
      <c r="O35" s="14">
        <v>0</v>
      </c>
      <c r="P35" s="14">
        <f>J35+K35+L35+M35+N35</f>
        <v>9562.5</v>
      </c>
      <c r="Q35" s="14">
        <f>+AF35</f>
        <v>8046</v>
      </c>
      <c r="R35" s="14">
        <f>+J35+M35+O35+Q35+H35+I35</f>
        <v>11853.83</v>
      </c>
      <c r="S35" s="14">
        <f>+N35+L35+K35</f>
        <v>6903</v>
      </c>
      <c r="T35" s="14">
        <f>+G35-R35</f>
        <v>33146.17</v>
      </c>
      <c r="U35" s="60">
        <f>+AH35-T35</f>
        <v>0</v>
      </c>
      <c r="V35" t="s">
        <v>63</v>
      </c>
      <c r="W35" t="s">
        <v>64</v>
      </c>
      <c r="X35" t="s">
        <v>1713</v>
      </c>
      <c r="Y35">
        <v>8</v>
      </c>
      <c r="Z35" s="33">
        <v>45000</v>
      </c>
      <c r="AA35">
        <v>0</v>
      </c>
      <c r="AB35" s="33">
        <v>45000</v>
      </c>
      <c r="AC35" s="33">
        <v>1291.5</v>
      </c>
      <c r="AD35" s="33">
        <v>1148.33</v>
      </c>
      <c r="AE35" s="33">
        <v>1368</v>
      </c>
      <c r="AF35" s="33">
        <v>8046</v>
      </c>
      <c r="AG35" s="33">
        <v>11853.83</v>
      </c>
      <c r="AH35" s="33">
        <v>33146.17</v>
      </c>
      <c r="AI35" s="33" t="s">
        <v>1975</v>
      </c>
      <c r="AJ35" s="33"/>
      <c r="AL35" s="35"/>
      <c r="AM35" s="35"/>
    </row>
    <row r="36" spans="1:39" ht="15.95" customHeight="1" x14ac:dyDescent="0.25">
      <c r="A36" s="11">
        <f t="shared" si="0"/>
        <v>20</v>
      </c>
      <c r="B36" s="12" t="s">
        <v>347</v>
      </c>
      <c r="C36" s="13" t="s">
        <v>533</v>
      </c>
      <c r="D36" s="13" t="s">
        <v>1076</v>
      </c>
      <c r="E36" s="13" t="s">
        <v>29</v>
      </c>
      <c r="F36" s="13" t="s">
        <v>30</v>
      </c>
      <c r="G36" s="14">
        <v>75000</v>
      </c>
      <c r="H36" s="14">
        <v>5991.9</v>
      </c>
      <c r="I36" s="14">
        <v>0</v>
      </c>
      <c r="J36" s="14">
        <f>+G36*2.87%</f>
        <v>2152.5</v>
      </c>
      <c r="K36" s="14">
        <f>G36*7.1%</f>
        <v>5324.9999999999991</v>
      </c>
      <c r="L36" s="14">
        <f>G36*1.15%</f>
        <v>862.5</v>
      </c>
      <c r="M36" s="14">
        <f>+G36*3.04%</f>
        <v>2280</v>
      </c>
      <c r="N36" s="14">
        <f>G36*7.09%</f>
        <v>5317.5</v>
      </c>
      <c r="O36" s="14">
        <v>1587.38</v>
      </c>
      <c r="P36" s="14">
        <f>J36+K36+L36+M36+N36</f>
        <v>15937.5</v>
      </c>
      <c r="Q36" s="14">
        <v>12517</v>
      </c>
      <c r="R36" s="14">
        <f>+J36+M36+O36+Q36+H36+I36</f>
        <v>24528.78</v>
      </c>
      <c r="S36" s="14">
        <f>+N36+L36+K36</f>
        <v>11505</v>
      </c>
      <c r="T36" s="14">
        <f>+G36-R36</f>
        <v>50471.22</v>
      </c>
      <c r="U36" s="60">
        <f>+AH36-T36</f>
        <v>0</v>
      </c>
      <c r="V36" t="s">
        <v>533</v>
      </c>
      <c r="W36" t="s">
        <v>1076</v>
      </c>
      <c r="X36" t="s">
        <v>1285</v>
      </c>
      <c r="Y36">
        <v>16</v>
      </c>
      <c r="Z36" s="33">
        <v>75000</v>
      </c>
      <c r="AA36">
        <v>0</v>
      </c>
      <c r="AB36" s="33">
        <v>75000</v>
      </c>
      <c r="AC36" s="33">
        <v>2152.5</v>
      </c>
      <c r="AD36" s="33">
        <v>5991.9</v>
      </c>
      <c r="AE36" s="33">
        <v>2280</v>
      </c>
      <c r="AF36" s="33">
        <v>14104.38</v>
      </c>
      <c r="AG36" s="33">
        <v>24528.78</v>
      </c>
      <c r="AH36" s="33">
        <v>50471.22</v>
      </c>
      <c r="AI36" s="33" t="s">
        <v>1975</v>
      </c>
      <c r="AJ36" s="33"/>
      <c r="AL36" s="35"/>
      <c r="AM36" s="35"/>
    </row>
    <row r="37" spans="1:39" ht="15.95" customHeight="1" x14ac:dyDescent="0.25">
      <c r="A37" s="11">
        <f t="shared" si="0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7004.02</v>
      </c>
      <c r="I37" s="14">
        <v>0</v>
      </c>
      <c r="J37" s="14">
        <f>+G37*2.87%</f>
        <v>2296</v>
      </c>
      <c r="K37" s="14">
        <f>G37*7.1%</f>
        <v>5679.9999999999991</v>
      </c>
      <c r="L37" s="14">
        <f>G37*1.15%</f>
        <v>920</v>
      </c>
      <c r="M37" s="14">
        <f>+G37*3.04%</f>
        <v>2432</v>
      </c>
      <c r="N37" s="14">
        <f>G37*7.09%</f>
        <v>5672</v>
      </c>
      <c r="O37" s="14">
        <v>1587.38</v>
      </c>
      <c r="P37" s="14">
        <f>J37+K37+L37+M37+N37</f>
        <v>17000</v>
      </c>
      <c r="Q37" s="14">
        <v>140</v>
      </c>
      <c r="R37" s="14">
        <f>+J37+M37+O37+Q37+H37+I37</f>
        <v>13459.400000000001</v>
      </c>
      <c r="S37" s="14">
        <f>+N37+L37+K37</f>
        <v>12272</v>
      </c>
      <c r="T37" s="14">
        <f>+G37-R37</f>
        <v>66540.600000000006</v>
      </c>
      <c r="U37" s="60">
        <f>+AH37-T37</f>
        <v>0</v>
      </c>
      <c r="V37" t="s">
        <v>66</v>
      </c>
      <c r="W37" t="s">
        <v>40</v>
      </c>
      <c r="X37" t="s">
        <v>1235</v>
      </c>
      <c r="Y37">
        <v>1</v>
      </c>
      <c r="Z37" s="33">
        <v>80000</v>
      </c>
      <c r="AA37">
        <v>0</v>
      </c>
      <c r="AB37" s="33">
        <v>80000</v>
      </c>
      <c r="AC37" s="33">
        <v>2296</v>
      </c>
      <c r="AD37" s="33">
        <v>7004.02</v>
      </c>
      <c r="AE37" s="33">
        <v>2432</v>
      </c>
      <c r="AF37" s="33">
        <v>1727.38</v>
      </c>
      <c r="AG37" s="33">
        <v>13459.4</v>
      </c>
      <c r="AH37" s="33">
        <v>66540.600000000006</v>
      </c>
      <c r="AI37" s="33" t="s">
        <v>1975</v>
      </c>
      <c r="AJ37" s="33"/>
      <c r="AL37" s="35"/>
      <c r="AM37" s="35"/>
    </row>
    <row r="38" spans="1:39" ht="15.95" customHeight="1" x14ac:dyDescent="0.25">
      <c r="A38" s="11">
        <f t="shared" si="0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>+G38*2.87%</f>
        <v>1420.65</v>
      </c>
      <c r="K38" s="14">
        <f>G38*7.1%</f>
        <v>3514.4999999999995</v>
      </c>
      <c r="L38" s="14">
        <f>G38*1.15%</f>
        <v>569.25</v>
      </c>
      <c r="M38" s="14">
        <f>+G38*3.04%</f>
        <v>1504.8</v>
      </c>
      <c r="N38" s="14">
        <f>G38*7.09%</f>
        <v>3509.55</v>
      </c>
      <c r="O38" s="14">
        <v>0</v>
      </c>
      <c r="P38" s="14">
        <f>J38+K38+L38+M38+N38</f>
        <v>10518.75</v>
      </c>
      <c r="Q38" s="14">
        <f>+AF38</f>
        <v>0</v>
      </c>
      <c r="R38" s="14">
        <f>+J38+M38+O38+Q38+H38+I38</f>
        <v>4708.88</v>
      </c>
      <c r="S38" s="14">
        <f>+N38+L38+K38</f>
        <v>7593.2999999999993</v>
      </c>
      <c r="T38" s="14">
        <f>+G38-R38</f>
        <v>44791.12</v>
      </c>
      <c r="U38" s="60">
        <f>+AH38-T38</f>
        <v>0</v>
      </c>
      <c r="V38" t="s">
        <v>67</v>
      </c>
      <c r="W38" t="s">
        <v>32</v>
      </c>
      <c r="X38" t="s">
        <v>1726</v>
      </c>
      <c r="Y38">
        <v>2</v>
      </c>
      <c r="Z38" s="33">
        <v>49500</v>
      </c>
      <c r="AA38">
        <v>0</v>
      </c>
      <c r="AB38" s="33">
        <v>49500</v>
      </c>
      <c r="AC38" s="33">
        <v>1420.65</v>
      </c>
      <c r="AD38" s="33">
        <v>1783.43</v>
      </c>
      <c r="AE38" s="33">
        <v>1504.8</v>
      </c>
      <c r="AF38">
        <v>0</v>
      </c>
      <c r="AG38" s="33">
        <v>4708.88</v>
      </c>
      <c r="AH38" s="33">
        <v>44791.12</v>
      </c>
      <c r="AI38" s="33" t="s">
        <v>1975</v>
      </c>
      <c r="AJ38" s="33"/>
      <c r="AL38" s="35"/>
      <c r="AM38" s="35"/>
    </row>
    <row r="39" spans="1:39" ht="15.95" customHeight="1" x14ac:dyDescent="0.25">
      <c r="A39" s="11">
        <f t="shared" si="0"/>
        <v>23</v>
      </c>
      <c r="B39" s="12" t="s">
        <v>65</v>
      </c>
      <c r="C39" s="13" t="s">
        <v>60</v>
      </c>
      <c r="D39" s="13" t="s">
        <v>1979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G39*7.1%</f>
        <v>4615</v>
      </c>
      <c r="L39" s="14">
        <f>G39*1.15%</f>
        <v>747.5</v>
      </c>
      <c r="M39" s="14">
        <f>+G39*3.04%</f>
        <v>1976</v>
      </c>
      <c r="N39" s="14">
        <f>G39*7.09%</f>
        <v>4608.5</v>
      </c>
      <c r="O39" s="14">
        <v>0</v>
      </c>
      <c r="P39" s="14">
        <f>J39+K39+L39+M39+N39</f>
        <v>13812.5</v>
      </c>
      <c r="Q39" s="14">
        <f>+AF39</f>
        <v>0</v>
      </c>
      <c r="R39" s="14">
        <f>+J39+M39+O39+Q39+H39+I39</f>
        <v>8269.08</v>
      </c>
      <c r="S39" s="14">
        <f>+N39+L39+K39</f>
        <v>9971</v>
      </c>
      <c r="T39" s="14">
        <f>+G39-R39</f>
        <v>56730.92</v>
      </c>
      <c r="U39" s="60">
        <f>+AH39-T39</f>
        <v>0</v>
      </c>
      <c r="V39" t="s">
        <v>60</v>
      </c>
      <c r="W39" t="s">
        <v>1825</v>
      </c>
      <c r="X39" t="s">
        <v>1826</v>
      </c>
      <c r="Y39">
        <v>11</v>
      </c>
      <c r="Z39" s="33">
        <v>65000</v>
      </c>
      <c r="AA39">
        <v>0</v>
      </c>
      <c r="AB39" s="33">
        <v>65000</v>
      </c>
      <c r="AC39" s="33">
        <v>1865.5</v>
      </c>
      <c r="AD39" s="33">
        <v>4427.58</v>
      </c>
      <c r="AE39" s="33">
        <v>1976</v>
      </c>
      <c r="AF39">
        <v>0</v>
      </c>
      <c r="AG39" s="33">
        <v>8269.08</v>
      </c>
      <c r="AH39" s="33">
        <v>56730.92</v>
      </c>
      <c r="AI39" s="33" t="s">
        <v>1976</v>
      </c>
      <c r="AJ39" s="33"/>
      <c r="AL39" s="35"/>
      <c r="AM39" s="35"/>
    </row>
    <row r="40" spans="1:39" ht="15.95" customHeight="1" x14ac:dyDescent="0.25">
      <c r="A40" s="11">
        <f t="shared" si="0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G40*7.1%</f>
        <v>4615</v>
      </c>
      <c r="L40" s="14">
        <f>G40*1.15%</f>
        <v>747.5</v>
      </c>
      <c r="M40" s="14">
        <f>+G40*3.04%</f>
        <v>1976</v>
      </c>
      <c r="N40" s="14">
        <f>G40*7.09%</f>
        <v>4608.5</v>
      </c>
      <c r="O40" s="14">
        <v>0</v>
      </c>
      <c r="P40" s="14">
        <f>J40+K40+L40+M40+N40</f>
        <v>13812.5</v>
      </c>
      <c r="Q40" s="14">
        <f>+AF40</f>
        <v>0</v>
      </c>
      <c r="R40" s="14">
        <f>+J40+M40+O40+Q40+H40+I40</f>
        <v>8269.08</v>
      </c>
      <c r="S40" s="14">
        <f>+N40+L40+K40</f>
        <v>9971</v>
      </c>
      <c r="T40" s="14">
        <f>+G40-R40</f>
        <v>56730.92</v>
      </c>
      <c r="U40" s="60">
        <f>+AH40-T40</f>
        <v>0</v>
      </c>
      <c r="V40" t="s">
        <v>69</v>
      </c>
      <c r="W40" t="s">
        <v>70</v>
      </c>
      <c r="X40" t="s">
        <v>1234</v>
      </c>
      <c r="Y40">
        <v>9</v>
      </c>
      <c r="Z40" s="33">
        <v>65000</v>
      </c>
      <c r="AA40">
        <v>0</v>
      </c>
      <c r="AB40" s="33">
        <v>65000</v>
      </c>
      <c r="AC40" s="33">
        <v>1865.5</v>
      </c>
      <c r="AD40" s="33">
        <v>4427.58</v>
      </c>
      <c r="AE40" s="33">
        <v>1976</v>
      </c>
      <c r="AF40">
        <v>0</v>
      </c>
      <c r="AG40" s="33">
        <v>8269.08</v>
      </c>
      <c r="AH40" s="33">
        <v>56730.92</v>
      </c>
      <c r="AI40" s="33" t="s">
        <v>1975</v>
      </c>
      <c r="AJ40" s="33"/>
      <c r="AL40" s="35"/>
      <c r="AM40" s="35"/>
    </row>
    <row r="41" spans="1:39" ht="15.95" customHeight="1" x14ac:dyDescent="0.25">
      <c r="A41" s="11">
        <f t="shared" si="0"/>
        <v>25</v>
      </c>
      <c r="B41" s="12" t="s">
        <v>68</v>
      </c>
      <c r="C41" s="13" t="s">
        <v>71</v>
      </c>
      <c r="D41" s="13" t="s">
        <v>1035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>+G41*2.87%</f>
        <v>1865.5</v>
      </c>
      <c r="K41" s="14">
        <f>G41*7.1%</f>
        <v>4615</v>
      </c>
      <c r="L41" s="14">
        <f>G41*1.15%</f>
        <v>747.5</v>
      </c>
      <c r="M41" s="14">
        <f>+G41*3.04%</f>
        <v>1976</v>
      </c>
      <c r="N41" s="14">
        <f>G41*7.09%</f>
        <v>4608.5</v>
      </c>
      <c r="O41" s="14">
        <v>0</v>
      </c>
      <c r="P41" s="14">
        <f>J41+K41+L41+M41+N41</f>
        <v>13812.5</v>
      </c>
      <c r="Q41" s="14">
        <f>+AF41</f>
        <v>220</v>
      </c>
      <c r="R41" s="14">
        <f>+J41+M41+O41+Q41+H41+I41</f>
        <v>8489.08</v>
      </c>
      <c r="S41" s="14">
        <f>+N41+L41+K41</f>
        <v>9971</v>
      </c>
      <c r="T41" s="14">
        <f>+G41-R41</f>
        <v>56510.92</v>
      </c>
      <c r="U41" s="60">
        <f>+AH41-T41</f>
        <v>0</v>
      </c>
      <c r="V41" t="s">
        <v>71</v>
      </c>
      <c r="W41" t="s">
        <v>1035</v>
      </c>
      <c r="X41" t="s">
        <v>1556</v>
      </c>
      <c r="Y41">
        <v>4</v>
      </c>
      <c r="Z41" s="33">
        <v>65000</v>
      </c>
      <c r="AA41">
        <v>0</v>
      </c>
      <c r="AB41" s="33">
        <v>65000</v>
      </c>
      <c r="AC41" s="33">
        <v>1865.5</v>
      </c>
      <c r="AD41" s="33">
        <v>4427.58</v>
      </c>
      <c r="AE41" s="33">
        <v>1976</v>
      </c>
      <c r="AF41">
        <v>220</v>
      </c>
      <c r="AG41" s="33">
        <v>8489.08</v>
      </c>
      <c r="AH41" s="33">
        <v>56510.92</v>
      </c>
      <c r="AI41" s="33" t="s">
        <v>1975</v>
      </c>
      <c r="AJ41" s="33"/>
      <c r="AL41" s="35"/>
      <c r="AM41" s="35"/>
    </row>
    <row r="42" spans="1:39" ht="15.95" customHeight="1" x14ac:dyDescent="0.25">
      <c r="A42" s="11">
        <f t="shared" si="0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>+G42*2.87%</f>
        <v>1148</v>
      </c>
      <c r="K42" s="14">
        <f>G42*7.1%</f>
        <v>2839.9999999999995</v>
      </c>
      <c r="L42" s="14">
        <f>G42*1.15%</f>
        <v>460</v>
      </c>
      <c r="M42" s="14">
        <f>+G42*3.04%</f>
        <v>1216</v>
      </c>
      <c r="N42" s="14">
        <f>G42*7.09%</f>
        <v>2836</v>
      </c>
      <c r="O42" s="14">
        <f>1587.38*2</f>
        <v>3174.76</v>
      </c>
      <c r="P42" s="14">
        <f>J42+K42+L42+M42+N42</f>
        <v>8500</v>
      </c>
      <c r="Q42" s="14">
        <v>0</v>
      </c>
      <c r="R42" s="14">
        <f>+J42+M42+O42+Q42+H42+I42</f>
        <v>5538.76</v>
      </c>
      <c r="S42" s="14">
        <f>+N42+L42+K42</f>
        <v>6136</v>
      </c>
      <c r="T42" s="14">
        <f>+G42-R42</f>
        <v>34461.24</v>
      </c>
      <c r="U42" s="60">
        <f>+AH42-T42</f>
        <v>0</v>
      </c>
      <c r="V42" t="s">
        <v>72</v>
      </c>
      <c r="W42" t="s">
        <v>32</v>
      </c>
      <c r="X42" t="s">
        <v>1379</v>
      </c>
      <c r="Y42">
        <v>10</v>
      </c>
      <c r="Z42" s="33">
        <v>40000</v>
      </c>
      <c r="AA42">
        <v>0</v>
      </c>
      <c r="AB42" s="33">
        <v>40000</v>
      </c>
      <c r="AC42" s="33">
        <v>1148</v>
      </c>
      <c r="AD42">
        <v>0</v>
      </c>
      <c r="AE42" s="33">
        <v>1216</v>
      </c>
      <c r="AF42" s="33">
        <v>3174.76</v>
      </c>
      <c r="AG42" s="33">
        <v>5538.76</v>
      </c>
      <c r="AH42" s="33">
        <v>34461.24</v>
      </c>
      <c r="AI42" s="33" t="s">
        <v>1975</v>
      </c>
      <c r="AJ42" s="33"/>
      <c r="AL42" s="35"/>
      <c r="AM42" s="35"/>
    </row>
    <row r="43" spans="1:39" ht="15.95" customHeight="1" x14ac:dyDescent="0.25">
      <c r="A43" s="11">
        <f t="shared" si="0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>+G43*2.87%</f>
        <v>1865.5</v>
      </c>
      <c r="K43" s="14">
        <f>G43*7.1%</f>
        <v>4615</v>
      </c>
      <c r="L43" s="14">
        <f>G43*1.15%</f>
        <v>747.5</v>
      </c>
      <c r="M43" s="14">
        <f>+G43*3.04%</f>
        <v>1976</v>
      </c>
      <c r="N43" s="14">
        <f>G43*7.09%</f>
        <v>4608.5</v>
      </c>
      <c r="O43" s="14">
        <v>0</v>
      </c>
      <c r="P43" s="14">
        <f>J43+K43+L43+M43+N43</f>
        <v>13812.5</v>
      </c>
      <c r="Q43" s="14">
        <f>+AF43</f>
        <v>0</v>
      </c>
      <c r="R43" s="14">
        <f>+J43+M43+O43+Q43+H43+I43</f>
        <v>8269.08</v>
      </c>
      <c r="S43" s="14">
        <f>+N43+L43+K43</f>
        <v>9971</v>
      </c>
      <c r="T43" s="14">
        <f>+G43-R43</f>
        <v>56730.92</v>
      </c>
      <c r="U43" s="60">
        <f>+AH43-T43</f>
        <v>0</v>
      </c>
      <c r="V43" t="s">
        <v>73</v>
      </c>
      <c r="W43" t="s">
        <v>70</v>
      </c>
      <c r="X43" t="s">
        <v>1771</v>
      </c>
      <c r="Y43">
        <v>16</v>
      </c>
      <c r="Z43" s="33">
        <v>65000</v>
      </c>
      <c r="AA43">
        <v>0</v>
      </c>
      <c r="AB43" s="33">
        <v>65000</v>
      </c>
      <c r="AC43" s="33">
        <v>1865.5</v>
      </c>
      <c r="AD43" s="33">
        <v>4427.58</v>
      </c>
      <c r="AE43" s="33">
        <v>1976</v>
      </c>
      <c r="AF43">
        <v>0</v>
      </c>
      <c r="AG43" s="33">
        <v>8269.08</v>
      </c>
      <c r="AH43" s="33">
        <v>56730.92</v>
      </c>
      <c r="AI43" s="33" t="s">
        <v>1975</v>
      </c>
      <c r="AJ43" s="33"/>
      <c r="AL43" s="35"/>
      <c r="AM43" s="35"/>
    </row>
    <row r="44" spans="1:39" ht="15.95" customHeight="1" x14ac:dyDescent="0.25">
      <c r="A44" s="11">
        <f t="shared" si="0"/>
        <v>28</v>
      </c>
      <c r="B44" s="12" t="s">
        <v>74</v>
      </c>
      <c r="C44" s="13" t="s">
        <v>75</v>
      </c>
      <c r="D44" s="13" t="s">
        <v>1036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>+G44*2.87%</f>
        <v>1865.5</v>
      </c>
      <c r="K44" s="14">
        <f>G44*7.1%</f>
        <v>4615</v>
      </c>
      <c r="L44" s="14">
        <f>G44*1.15%</f>
        <v>747.5</v>
      </c>
      <c r="M44" s="14">
        <f>+G44*3.04%</f>
        <v>1976</v>
      </c>
      <c r="N44" s="14">
        <f>G44*7.09%</f>
        <v>4608.5</v>
      </c>
      <c r="O44" s="14">
        <v>0</v>
      </c>
      <c r="P44" s="14">
        <f>J44+K44+L44+M44+N44</f>
        <v>13812.5</v>
      </c>
      <c r="Q44" s="14">
        <f>+AF44</f>
        <v>100</v>
      </c>
      <c r="R44" s="14">
        <f>+J44+M44+O44+Q44+H44+I44</f>
        <v>8369.08</v>
      </c>
      <c r="S44" s="14">
        <f>+N44+L44+K44</f>
        <v>9971</v>
      </c>
      <c r="T44" s="14">
        <f>+G44-R44</f>
        <v>56630.92</v>
      </c>
      <c r="U44" s="60">
        <f>+AH44-T44</f>
        <v>0</v>
      </c>
      <c r="V44" t="s">
        <v>75</v>
      </c>
      <c r="W44" t="s">
        <v>1036</v>
      </c>
      <c r="X44" t="s">
        <v>1776</v>
      </c>
      <c r="Y44">
        <v>4</v>
      </c>
      <c r="Z44" s="33">
        <v>65000</v>
      </c>
      <c r="AA44">
        <v>0</v>
      </c>
      <c r="AB44" s="33">
        <v>65000</v>
      </c>
      <c r="AC44" s="33">
        <v>1865.5</v>
      </c>
      <c r="AD44" s="33">
        <v>4427.58</v>
      </c>
      <c r="AE44" s="33">
        <v>1976</v>
      </c>
      <c r="AF44">
        <v>100</v>
      </c>
      <c r="AG44" s="33">
        <v>8369.08</v>
      </c>
      <c r="AH44" s="33">
        <v>56630.92</v>
      </c>
      <c r="AI44" s="33" t="s">
        <v>1975</v>
      </c>
      <c r="AJ44" s="33"/>
      <c r="AL44" s="35"/>
      <c r="AM44" s="35"/>
    </row>
    <row r="45" spans="1:39" ht="15" x14ac:dyDescent="0.25">
      <c r="A45" s="11">
        <f t="shared" si="0"/>
        <v>29</v>
      </c>
      <c r="B45" s="12" t="s">
        <v>74</v>
      </c>
      <c r="C45" s="13" t="s">
        <v>1827</v>
      </c>
      <c r="D45" s="13" t="s">
        <v>1036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>+G45*2.87%</f>
        <v>1865.5</v>
      </c>
      <c r="K45" s="14">
        <f>G45*7.1%</f>
        <v>4615</v>
      </c>
      <c r="L45" s="14">
        <f>G45*1.15%</f>
        <v>747.5</v>
      </c>
      <c r="M45" s="14">
        <f>+G45*3.04%</f>
        <v>1976</v>
      </c>
      <c r="N45" s="14">
        <f>G45*7.09%</f>
        <v>4608.5</v>
      </c>
      <c r="O45" s="14">
        <v>0</v>
      </c>
      <c r="P45" s="14">
        <f>J45+K45+L45+M45+N45</f>
        <v>13812.5</v>
      </c>
      <c r="Q45" s="14">
        <f>+AF45</f>
        <v>0</v>
      </c>
      <c r="R45" s="14">
        <f>+J45+M45+O45+Q45+H45+I45</f>
        <v>8269.08</v>
      </c>
      <c r="S45" s="14">
        <f>+N45+L45+K45</f>
        <v>9971</v>
      </c>
      <c r="T45" s="14">
        <f>+G45-R45</f>
        <v>56730.92</v>
      </c>
      <c r="U45" s="60">
        <f>+AH45-T45</f>
        <v>0</v>
      </c>
      <c r="V45" t="s">
        <v>1827</v>
      </c>
      <c r="W45" t="s">
        <v>1036</v>
      </c>
      <c r="X45" t="s">
        <v>1828</v>
      </c>
      <c r="Y45">
        <v>3</v>
      </c>
      <c r="Z45" s="33">
        <v>65000</v>
      </c>
      <c r="AA45">
        <v>0</v>
      </c>
      <c r="AB45" s="33">
        <v>65000</v>
      </c>
      <c r="AC45" s="33">
        <v>1865.5</v>
      </c>
      <c r="AD45" s="33">
        <v>4427.58</v>
      </c>
      <c r="AE45" s="33">
        <v>1976</v>
      </c>
      <c r="AF45">
        <v>0</v>
      </c>
      <c r="AG45" s="33">
        <v>8269.08</v>
      </c>
      <c r="AH45" s="33">
        <v>56730.92</v>
      </c>
      <c r="AI45" s="33" t="s">
        <v>1976</v>
      </c>
      <c r="AJ45" s="33"/>
    </row>
    <row r="46" spans="1:39" ht="15.95" customHeight="1" x14ac:dyDescent="0.25">
      <c r="A46" s="11">
        <f t="shared" si="0"/>
        <v>30</v>
      </c>
      <c r="B46" s="12" t="s">
        <v>76</v>
      </c>
      <c r="C46" s="13" t="s">
        <v>77</v>
      </c>
      <c r="D46" s="13" t="s">
        <v>1074</v>
      </c>
      <c r="E46" s="13" t="s">
        <v>44</v>
      </c>
      <c r="F46" s="13" t="s">
        <v>35</v>
      </c>
      <c r="G46" s="14">
        <v>115000</v>
      </c>
      <c r="H46" s="14">
        <v>15236.9</v>
      </c>
      <c r="I46" s="14">
        <v>0</v>
      </c>
      <c r="J46" s="14">
        <f>+G46*2.87%</f>
        <v>3300.5</v>
      </c>
      <c r="K46" s="14">
        <f>G46*7.1%</f>
        <v>8164.9999999999991</v>
      </c>
      <c r="L46" s="14">
        <f>G46*1.15%</f>
        <v>1322.5</v>
      </c>
      <c r="M46" s="14">
        <f>+G46*3.04%</f>
        <v>3496</v>
      </c>
      <c r="N46" s="14">
        <f>G46*7.09%</f>
        <v>8153.5000000000009</v>
      </c>
      <c r="O46" s="14">
        <v>1587.38</v>
      </c>
      <c r="P46" s="14">
        <f>J46+K46+L46+M46+N46</f>
        <v>24437.5</v>
      </c>
      <c r="Q46" s="14">
        <v>1041</v>
      </c>
      <c r="R46" s="14">
        <f>+J46+M46+O46+Q46+H46+I46</f>
        <v>24661.78</v>
      </c>
      <c r="S46" s="14">
        <f>+N46+L46+K46</f>
        <v>17641</v>
      </c>
      <c r="T46" s="14">
        <f>+G46-R46</f>
        <v>90338.22</v>
      </c>
      <c r="U46" s="60">
        <f>+AH46-T46</f>
        <v>0</v>
      </c>
      <c r="V46" t="s">
        <v>77</v>
      </c>
      <c r="W46" t="s">
        <v>1074</v>
      </c>
      <c r="X46" t="s">
        <v>1201</v>
      </c>
      <c r="Y46">
        <v>1</v>
      </c>
      <c r="Z46" s="33">
        <v>115000</v>
      </c>
      <c r="AA46">
        <v>0</v>
      </c>
      <c r="AB46" s="33">
        <v>115000</v>
      </c>
      <c r="AC46" s="33">
        <v>3300.5</v>
      </c>
      <c r="AD46" s="33">
        <v>15236.9</v>
      </c>
      <c r="AE46" s="33">
        <v>3496</v>
      </c>
      <c r="AF46" s="33">
        <v>2628.38</v>
      </c>
      <c r="AG46" s="33">
        <v>24661.78</v>
      </c>
      <c r="AH46" s="33">
        <v>90338.22</v>
      </c>
      <c r="AI46" s="33" t="s">
        <v>1975</v>
      </c>
      <c r="AJ46" s="33"/>
      <c r="AL46" s="35"/>
      <c r="AM46" s="35"/>
    </row>
    <row r="47" spans="1:39" ht="15.95" customHeight="1" x14ac:dyDescent="0.25">
      <c r="A47" s="11">
        <f t="shared" si="0"/>
        <v>31</v>
      </c>
      <c r="B47" s="12" t="s">
        <v>76</v>
      </c>
      <c r="C47" s="13" t="s">
        <v>78</v>
      </c>
      <c r="D47" s="13" t="s">
        <v>1035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>+G47*2.87%</f>
        <v>1865.5</v>
      </c>
      <c r="K47" s="14">
        <f>G47*7.1%</f>
        <v>4615</v>
      </c>
      <c r="L47" s="14">
        <f>G47*1.15%</f>
        <v>747.5</v>
      </c>
      <c r="M47" s="14">
        <f>+G47*3.04%</f>
        <v>1976</v>
      </c>
      <c r="N47" s="14">
        <f>G47*7.09%</f>
        <v>4608.5</v>
      </c>
      <c r="O47" s="14">
        <v>0</v>
      </c>
      <c r="P47" s="14">
        <f>J47+K47+L47+M47+N47</f>
        <v>13812.5</v>
      </c>
      <c r="Q47" s="14">
        <f>+AF47</f>
        <v>1551.4</v>
      </c>
      <c r="R47" s="14">
        <f>+J47+M47+O47+Q47+H47+I47</f>
        <v>9820.48</v>
      </c>
      <c r="S47" s="14">
        <f>+N47+L47+K47</f>
        <v>9971</v>
      </c>
      <c r="T47" s="14">
        <f>+G47-R47</f>
        <v>55179.520000000004</v>
      </c>
      <c r="U47" s="60">
        <f>+AH47-T47</f>
        <v>0</v>
      </c>
      <c r="V47" t="s">
        <v>78</v>
      </c>
      <c r="W47" t="s">
        <v>1037</v>
      </c>
      <c r="X47" t="s">
        <v>1257</v>
      </c>
      <c r="Y47">
        <v>9</v>
      </c>
      <c r="Z47" s="33">
        <v>65000</v>
      </c>
      <c r="AA47">
        <v>0</v>
      </c>
      <c r="AB47" s="33">
        <v>65000</v>
      </c>
      <c r="AC47" s="33">
        <v>1865.5</v>
      </c>
      <c r="AD47" s="33">
        <v>4427.58</v>
      </c>
      <c r="AE47" s="33">
        <v>1976</v>
      </c>
      <c r="AF47" s="33">
        <v>1551.4</v>
      </c>
      <c r="AG47" s="33">
        <v>9820.48</v>
      </c>
      <c r="AH47" s="33">
        <v>55179.519999999997</v>
      </c>
      <c r="AI47" s="33" t="s">
        <v>1975</v>
      </c>
      <c r="AJ47" s="33"/>
      <c r="AL47" s="35"/>
      <c r="AM47" s="35"/>
    </row>
    <row r="48" spans="1:39" ht="15.95" customHeight="1" x14ac:dyDescent="0.25">
      <c r="A48" s="11">
        <f t="shared" si="0"/>
        <v>32</v>
      </c>
      <c r="B48" s="12" t="s">
        <v>76</v>
      </c>
      <c r="C48" s="13" t="s">
        <v>79</v>
      </c>
      <c r="D48" s="13" t="s">
        <v>1037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>+G48*2.87%</f>
        <v>1865.5</v>
      </c>
      <c r="K48" s="14">
        <f>G48*7.1%</f>
        <v>4615</v>
      </c>
      <c r="L48" s="14">
        <f>G48*1.15%</f>
        <v>747.5</v>
      </c>
      <c r="M48" s="14">
        <f>+G48*3.04%</f>
        <v>1976</v>
      </c>
      <c r="N48" s="14">
        <f>G48*7.09%</f>
        <v>4608.5</v>
      </c>
      <c r="O48" s="14">
        <v>0</v>
      </c>
      <c r="P48" s="14">
        <f>J48+K48+L48+M48+N48</f>
        <v>13812.5</v>
      </c>
      <c r="Q48" s="14">
        <f>+AF48</f>
        <v>220</v>
      </c>
      <c r="R48" s="14">
        <f>+J48+M48+O48+Q48+H48+I48</f>
        <v>8489.08</v>
      </c>
      <c r="S48" s="14">
        <f>+N48+L48+K48</f>
        <v>9971</v>
      </c>
      <c r="T48" s="14">
        <f>+G48-R48</f>
        <v>56510.92</v>
      </c>
      <c r="U48" s="60">
        <f>+AH48-T48</f>
        <v>0</v>
      </c>
      <c r="V48" t="s">
        <v>79</v>
      </c>
      <c r="W48" t="s">
        <v>1037</v>
      </c>
      <c r="X48" t="s">
        <v>1661</v>
      </c>
      <c r="Y48">
        <v>2</v>
      </c>
      <c r="Z48" s="33">
        <v>65000</v>
      </c>
      <c r="AA48">
        <v>0</v>
      </c>
      <c r="AB48" s="33">
        <v>65000</v>
      </c>
      <c r="AC48" s="33">
        <v>1865.5</v>
      </c>
      <c r="AD48" s="33">
        <v>4427.58</v>
      </c>
      <c r="AE48" s="33">
        <v>1976</v>
      </c>
      <c r="AF48">
        <v>220</v>
      </c>
      <c r="AG48" s="33">
        <v>8489.08</v>
      </c>
      <c r="AH48" s="33">
        <v>56510.92</v>
      </c>
      <c r="AI48" s="33" t="s">
        <v>1975</v>
      </c>
      <c r="AJ48" s="33"/>
      <c r="AL48" s="35"/>
      <c r="AM48" s="35"/>
    </row>
    <row r="49" spans="1:39" ht="15.95" customHeight="1" x14ac:dyDescent="0.25">
      <c r="A49" s="11">
        <f t="shared" si="0"/>
        <v>33</v>
      </c>
      <c r="B49" s="12" t="s">
        <v>76</v>
      </c>
      <c r="C49" s="13" t="s">
        <v>80</v>
      </c>
      <c r="D49" s="13" t="s">
        <v>1037</v>
      </c>
      <c r="E49" s="13" t="s">
        <v>44</v>
      </c>
      <c r="F49" s="13" t="s">
        <v>30</v>
      </c>
      <c r="G49" s="14">
        <v>65000</v>
      </c>
      <c r="H49" s="14">
        <v>3792.62</v>
      </c>
      <c r="I49" s="14">
        <v>0</v>
      </c>
      <c r="J49" s="14">
        <f>+G49*2.87%</f>
        <v>1865.5</v>
      </c>
      <c r="K49" s="14">
        <f>G49*7.1%</f>
        <v>4615</v>
      </c>
      <c r="L49" s="14">
        <f>G49*1.15%</f>
        <v>747.5</v>
      </c>
      <c r="M49" s="14">
        <f>+G49*3.04%</f>
        <v>1976</v>
      </c>
      <c r="N49" s="14">
        <f>G49*7.09%</f>
        <v>4608.5</v>
      </c>
      <c r="O49" s="14">
        <v>3174.76</v>
      </c>
      <c r="P49" s="14">
        <f>J49+K49+L49+M49+N49</f>
        <v>13812.5</v>
      </c>
      <c r="Q49" s="14">
        <v>140</v>
      </c>
      <c r="R49" s="14">
        <f>+J49+M49+O49+Q49+H49+I49</f>
        <v>10948.880000000001</v>
      </c>
      <c r="S49" s="14">
        <f>+N49+L49+K49</f>
        <v>9971</v>
      </c>
      <c r="T49" s="14">
        <f>+G49-R49</f>
        <v>54051.119999999995</v>
      </c>
      <c r="U49" s="60">
        <f>+AH49-T49</f>
        <v>0</v>
      </c>
      <c r="V49" t="s">
        <v>80</v>
      </c>
      <c r="W49" t="s">
        <v>1037</v>
      </c>
      <c r="X49" t="s">
        <v>1694</v>
      </c>
      <c r="Y49">
        <v>3</v>
      </c>
      <c r="Z49" s="33">
        <v>65000</v>
      </c>
      <c r="AA49">
        <v>0</v>
      </c>
      <c r="AB49" s="33">
        <v>65000</v>
      </c>
      <c r="AC49" s="33">
        <v>1865.5</v>
      </c>
      <c r="AD49" s="33">
        <v>3792.62</v>
      </c>
      <c r="AE49" s="33">
        <v>1976</v>
      </c>
      <c r="AF49" s="33">
        <v>3314.76</v>
      </c>
      <c r="AG49" s="33">
        <v>10948.88</v>
      </c>
      <c r="AH49" s="33">
        <v>54051.12</v>
      </c>
      <c r="AI49" s="33" t="s">
        <v>1975</v>
      </c>
      <c r="AJ49" s="33"/>
      <c r="AL49" s="35"/>
      <c r="AM49" s="35"/>
    </row>
    <row r="50" spans="1:39" ht="15.95" customHeight="1" x14ac:dyDescent="0.25">
      <c r="A50" s="11">
        <f t="shared" si="0"/>
        <v>34</v>
      </c>
      <c r="B50" s="12" t="s">
        <v>76</v>
      </c>
      <c r="C50" s="13" t="s">
        <v>81</v>
      </c>
      <c r="D50" s="13" t="s">
        <v>1037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>+G50*2.87%</f>
        <v>2152.5</v>
      </c>
      <c r="K50" s="14">
        <f>G50*7.1%</f>
        <v>5324.9999999999991</v>
      </c>
      <c r="L50" s="14">
        <f>G50*1.15%</f>
        <v>862.5</v>
      </c>
      <c r="M50" s="14">
        <f>+G50*3.04%</f>
        <v>2280</v>
      </c>
      <c r="N50" s="14">
        <f>G50*7.09%</f>
        <v>5317.5</v>
      </c>
      <c r="O50" s="14">
        <v>0</v>
      </c>
      <c r="P50" s="14">
        <f>J50+K50+L50+M50+N50</f>
        <v>15937.5</v>
      </c>
      <c r="Q50" s="14">
        <f>+AF50</f>
        <v>0</v>
      </c>
      <c r="R50" s="14">
        <f>+J50+M50+O50+Q50+H50+I50</f>
        <v>10741.880000000001</v>
      </c>
      <c r="S50" s="14">
        <f>+N50+L50+K50</f>
        <v>11505</v>
      </c>
      <c r="T50" s="14">
        <f>+G50-R50</f>
        <v>64258.119999999995</v>
      </c>
      <c r="U50" s="60">
        <f>+AH50-T50</f>
        <v>0</v>
      </c>
      <c r="V50" t="s">
        <v>81</v>
      </c>
      <c r="W50" t="s">
        <v>1037</v>
      </c>
      <c r="X50" t="s">
        <v>1684</v>
      </c>
      <c r="Y50">
        <v>4</v>
      </c>
      <c r="Z50" s="33">
        <v>75000</v>
      </c>
      <c r="AA50">
        <v>0</v>
      </c>
      <c r="AB50" s="33">
        <v>75000</v>
      </c>
      <c r="AC50" s="33">
        <v>2152.5</v>
      </c>
      <c r="AD50" s="33">
        <v>6309.38</v>
      </c>
      <c r="AE50" s="33">
        <v>2280</v>
      </c>
      <c r="AF50">
        <v>0</v>
      </c>
      <c r="AG50" s="33">
        <v>10741.88</v>
      </c>
      <c r="AH50" s="33">
        <v>64258.12</v>
      </c>
      <c r="AI50" s="33" t="s">
        <v>1975</v>
      </c>
      <c r="AJ50" s="33"/>
      <c r="AL50" s="35"/>
      <c r="AM50" s="35"/>
    </row>
    <row r="51" spans="1:39" ht="15.95" customHeight="1" x14ac:dyDescent="0.25">
      <c r="A51" s="11">
        <f t="shared" si="0"/>
        <v>35</v>
      </c>
      <c r="B51" s="12" t="s">
        <v>76</v>
      </c>
      <c r="C51" s="13" t="s">
        <v>1038</v>
      </c>
      <c r="D51" s="13" t="s">
        <v>103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>+G51*2.87%</f>
        <v>861</v>
      </c>
      <c r="K51" s="14">
        <f>G51*7.1%</f>
        <v>2130</v>
      </c>
      <c r="L51" s="14">
        <f>G51*1.15%</f>
        <v>345</v>
      </c>
      <c r="M51" s="14">
        <f>+G51*3.04%</f>
        <v>912</v>
      </c>
      <c r="N51" s="14">
        <f>G51*7.09%</f>
        <v>2127</v>
      </c>
      <c r="O51" s="14">
        <v>1587.38</v>
      </c>
      <c r="P51" s="14">
        <f>J51+K51+L51+M51+N51</f>
        <v>6375</v>
      </c>
      <c r="Q51" s="14">
        <v>0</v>
      </c>
      <c r="R51" s="14">
        <f>+J51+M51+O51+Q51+H51+I51</f>
        <v>3360.38</v>
      </c>
      <c r="S51" s="14">
        <f>+N51+L51+K51</f>
        <v>4602</v>
      </c>
      <c r="T51" s="14">
        <f>+G51-R51</f>
        <v>26639.62</v>
      </c>
      <c r="U51" s="60">
        <f>+AH51-T51</f>
        <v>0</v>
      </c>
      <c r="V51" t="s">
        <v>1038</v>
      </c>
      <c r="W51" t="s">
        <v>103</v>
      </c>
      <c r="X51" t="s">
        <v>1761</v>
      </c>
      <c r="Y51">
        <v>13</v>
      </c>
      <c r="Z51" s="33">
        <v>30000</v>
      </c>
      <c r="AA51">
        <v>0</v>
      </c>
      <c r="AB51" s="33">
        <v>30000</v>
      </c>
      <c r="AC51">
        <v>861</v>
      </c>
      <c r="AD51">
        <v>0</v>
      </c>
      <c r="AE51">
        <v>912</v>
      </c>
      <c r="AF51" s="33">
        <v>1587.38</v>
      </c>
      <c r="AG51" s="33">
        <v>3360.38</v>
      </c>
      <c r="AH51" s="33">
        <v>26639.62</v>
      </c>
      <c r="AI51" s="33" t="s">
        <v>1975</v>
      </c>
      <c r="AJ51" s="33"/>
      <c r="AL51" s="35"/>
      <c r="AM51" s="35"/>
    </row>
    <row r="52" spans="1:39" ht="15.95" customHeight="1" x14ac:dyDescent="0.25">
      <c r="A52" s="11">
        <f t="shared" si="0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24249.05</v>
      </c>
      <c r="I52" s="14"/>
      <c r="J52" s="14">
        <f>+G52*2.87%</f>
        <v>4448.5</v>
      </c>
      <c r="K52" s="14">
        <f>G52*7.1%</f>
        <v>11004.999999999998</v>
      </c>
      <c r="L52" s="14">
        <f>G52*1.15%</f>
        <v>1782.5</v>
      </c>
      <c r="M52" s="14">
        <f>+G52*3.04%</f>
        <v>4712</v>
      </c>
      <c r="N52" s="14">
        <f>G52*7.09%</f>
        <v>10989.5</v>
      </c>
      <c r="O52" s="14">
        <v>0</v>
      </c>
      <c r="P52" s="14">
        <f>J52+K52+L52+M52+N52</f>
        <v>32937.5</v>
      </c>
      <c r="Q52" s="14">
        <v>0</v>
      </c>
      <c r="R52" s="14">
        <f>+J52+M52+O52+Q52+H52+I52</f>
        <v>33409.550000000003</v>
      </c>
      <c r="S52" s="14">
        <f>+N52+L52+K52</f>
        <v>23777</v>
      </c>
      <c r="T52" s="14">
        <f>+G52-R52</f>
        <v>121590.45</v>
      </c>
      <c r="U52" s="60">
        <f>+AH52-T52</f>
        <v>-3174.7599999999948</v>
      </c>
      <c r="V52" t="s">
        <v>83</v>
      </c>
      <c r="W52" t="s">
        <v>84</v>
      </c>
      <c r="X52" t="s">
        <v>1263</v>
      </c>
      <c r="Y52">
        <v>6</v>
      </c>
      <c r="Z52" s="33">
        <v>155000</v>
      </c>
      <c r="AA52">
        <v>0</v>
      </c>
      <c r="AB52" s="33">
        <v>155000</v>
      </c>
      <c r="AC52" s="33">
        <v>4448.5</v>
      </c>
      <c r="AD52" s="33">
        <v>24249.05</v>
      </c>
      <c r="AE52" s="33">
        <v>4712</v>
      </c>
      <c r="AF52" s="33">
        <v>3174.76</v>
      </c>
      <c r="AG52" s="33">
        <v>36584.31</v>
      </c>
      <c r="AH52" s="33">
        <v>118415.69</v>
      </c>
      <c r="AI52" s="33" t="s">
        <v>1975</v>
      </c>
      <c r="AJ52" s="33"/>
      <c r="AL52" s="35"/>
      <c r="AM52" s="35"/>
    </row>
    <row r="53" spans="1:39" ht="15.95" customHeight="1" x14ac:dyDescent="0.25">
      <c r="A53" s="11">
        <f t="shared" si="0"/>
        <v>37</v>
      </c>
      <c r="B53" s="12" t="s">
        <v>85</v>
      </c>
      <c r="C53" s="13" t="s">
        <v>86</v>
      </c>
      <c r="D53" s="13" t="s">
        <v>1039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>+G53*2.87%</f>
        <v>3300.5</v>
      </c>
      <c r="K53" s="14">
        <f>G53*7.1%</f>
        <v>8164.9999999999991</v>
      </c>
      <c r="L53" s="14">
        <f>G53*1.15%</f>
        <v>1322.5</v>
      </c>
      <c r="M53" s="14">
        <f>+G53*3.04%</f>
        <v>3496</v>
      </c>
      <c r="N53" s="14">
        <f>G53*7.09%</f>
        <v>8153.5000000000009</v>
      </c>
      <c r="O53" s="14">
        <v>0</v>
      </c>
      <c r="P53" s="14">
        <f>J53+K53+L53+M53+N53</f>
        <v>24437.5</v>
      </c>
      <c r="Q53" s="14">
        <f>+AF53</f>
        <v>0</v>
      </c>
      <c r="R53" s="14">
        <f>+J53+M53+O53+Q53+H53+I53</f>
        <v>22430.239999999998</v>
      </c>
      <c r="S53" s="14">
        <f>+N53+L53+K53</f>
        <v>17641</v>
      </c>
      <c r="T53" s="14">
        <f>+G53-R53</f>
        <v>92569.760000000009</v>
      </c>
      <c r="U53" s="60">
        <f>+AH53-T53</f>
        <v>0</v>
      </c>
      <c r="V53" t="s">
        <v>86</v>
      </c>
      <c r="W53" t="s">
        <v>1039</v>
      </c>
      <c r="X53" t="s">
        <v>1270</v>
      </c>
      <c r="Y53">
        <v>1</v>
      </c>
      <c r="Z53" s="33">
        <v>115000</v>
      </c>
      <c r="AA53">
        <v>0</v>
      </c>
      <c r="AB53" s="33">
        <v>115000</v>
      </c>
      <c r="AC53" s="33">
        <v>3300.5</v>
      </c>
      <c r="AD53" s="33">
        <v>15633.74</v>
      </c>
      <c r="AE53" s="33">
        <v>3496</v>
      </c>
      <c r="AF53">
        <v>0</v>
      </c>
      <c r="AG53" s="33">
        <v>22430.240000000002</v>
      </c>
      <c r="AH53" s="33">
        <v>92569.76</v>
      </c>
      <c r="AI53" s="33" t="s">
        <v>1975</v>
      </c>
      <c r="AJ53" s="33"/>
      <c r="AL53" s="35"/>
      <c r="AM53" s="35"/>
    </row>
    <row r="54" spans="1:39" ht="15.95" customHeight="1" x14ac:dyDescent="0.25">
      <c r="A54" s="11">
        <f t="shared" si="0"/>
        <v>38</v>
      </c>
      <c r="B54" s="12" t="s">
        <v>85</v>
      </c>
      <c r="C54" s="13" t="s">
        <v>87</v>
      </c>
      <c r="D54" s="13" t="s">
        <v>1040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G54*7.1%</f>
        <v>4615</v>
      </c>
      <c r="L54" s="14">
        <f>G54*1.15%</f>
        <v>747.5</v>
      </c>
      <c r="M54" s="14">
        <f>+G54*3.04%</f>
        <v>1976</v>
      </c>
      <c r="N54" s="14">
        <f>G54*7.09%</f>
        <v>4608.5</v>
      </c>
      <c r="O54" s="14">
        <v>0</v>
      </c>
      <c r="P54" s="14">
        <f>J54+K54+L54+M54+N54</f>
        <v>13812.5</v>
      </c>
      <c r="Q54" s="14">
        <f>+AF54</f>
        <v>0</v>
      </c>
      <c r="R54" s="14">
        <f>+J54+M54+O54+Q54+H54+I54</f>
        <v>8269.08</v>
      </c>
      <c r="S54" s="14">
        <f>+N54+L54+K54</f>
        <v>9971</v>
      </c>
      <c r="T54" s="14">
        <f>+G54-R54</f>
        <v>56730.92</v>
      </c>
      <c r="U54" s="60">
        <f>+AH54-T54</f>
        <v>0</v>
      </c>
      <c r="V54" t="s">
        <v>87</v>
      </c>
      <c r="W54" t="s">
        <v>1040</v>
      </c>
      <c r="X54" t="s">
        <v>1781</v>
      </c>
      <c r="Y54">
        <v>2</v>
      </c>
      <c r="Z54" s="33">
        <v>65000</v>
      </c>
      <c r="AA54">
        <v>0</v>
      </c>
      <c r="AB54" s="33">
        <v>65000</v>
      </c>
      <c r="AC54" s="33">
        <v>1865.5</v>
      </c>
      <c r="AD54" s="33">
        <v>4427.58</v>
      </c>
      <c r="AE54" s="33">
        <v>1976</v>
      </c>
      <c r="AF54">
        <v>0</v>
      </c>
      <c r="AG54" s="33">
        <v>8269.08</v>
      </c>
      <c r="AH54" s="33">
        <v>56730.92</v>
      </c>
      <c r="AI54" s="33" t="s">
        <v>1975</v>
      </c>
      <c r="AJ54" s="33"/>
      <c r="AL54" s="35"/>
      <c r="AM54" s="35"/>
    </row>
    <row r="55" spans="1:39" ht="15.95" customHeight="1" x14ac:dyDescent="0.25">
      <c r="A55" s="11">
        <f t="shared" si="0"/>
        <v>39</v>
      </c>
      <c r="B55" s="12" t="s">
        <v>85</v>
      </c>
      <c r="C55" s="13" t="s">
        <v>88</v>
      </c>
      <c r="D55" s="13" t="s">
        <v>1040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>+G55*2.87%</f>
        <v>1865.5</v>
      </c>
      <c r="K55" s="14">
        <f>G55*7.1%</f>
        <v>4615</v>
      </c>
      <c r="L55" s="14">
        <f>G55*1.15%</f>
        <v>747.5</v>
      </c>
      <c r="M55" s="14">
        <f>+G55*3.04%</f>
        <v>1976</v>
      </c>
      <c r="N55" s="14">
        <f>G55*7.09%</f>
        <v>4608.5</v>
      </c>
      <c r="O55" s="14">
        <v>0</v>
      </c>
      <c r="P55" s="14">
        <f>J55+K55+L55+M55+N55</f>
        <v>13812.5</v>
      </c>
      <c r="Q55" s="14">
        <f>+AF55</f>
        <v>0</v>
      </c>
      <c r="R55" s="14">
        <f>+J55+M55+O55+Q55+H55+I55</f>
        <v>8269.08</v>
      </c>
      <c r="S55" s="14">
        <f>+N55+L55+K55</f>
        <v>9971</v>
      </c>
      <c r="T55" s="14">
        <f>+G55-R55</f>
        <v>56730.92</v>
      </c>
      <c r="U55" s="60">
        <f>+AH55-T55</f>
        <v>0</v>
      </c>
      <c r="V55" t="s">
        <v>88</v>
      </c>
      <c r="W55" t="s">
        <v>1040</v>
      </c>
      <c r="X55" t="s">
        <v>1789</v>
      </c>
      <c r="Y55">
        <v>3</v>
      </c>
      <c r="Z55" s="33">
        <v>65000</v>
      </c>
      <c r="AA55">
        <v>0</v>
      </c>
      <c r="AB55" s="33">
        <v>65000</v>
      </c>
      <c r="AC55" s="33">
        <v>1865.5</v>
      </c>
      <c r="AD55" s="33">
        <v>4427.58</v>
      </c>
      <c r="AE55" s="33">
        <v>1976</v>
      </c>
      <c r="AF55">
        <v>0</v>
      </c>
      <c r="AG55" s="33">
        <v>8269.08</v>
      </c>
      <c r="AH55" s="33">
        <v>56730.92</v>
      </c>
      <c r="AI55" s="33" t="s">
        <v>1975</v>
      </c>
      <c r="AJ55" s="33"/>
      <c r="AL55" s="35"/>
      <c r="AM55" s="35"/>
    </row>
    <row r="56" spans="1:39" ht="15.95" customHeight="1" x14ac:dyDescent="0.25">
      <c r="A56" s="11">
        <f t="shared" si="0"/>
        <v>40</v>
      </c>
      <c r="B56" s="12" t="s">
        <v>85</v>
      </c>
      <c r="C56" s="13" t="s">
        <v>89</v>
      </c>
      <c r="D56" s="13" t="s">
        <v>90</v>
      </c>
      <c r="E56" s="13" t="s">
        <v>44</v>
      </c>
      <c r="F56" s="23" t="s">
        <v>30</v>
      </c>
      <c r="G56" s="24">
        <v>65000</v>
      </c>
      <c r="H56" s="14">
        <v>4427.58</v>
      </c>
      <c r="I56" s="24">
        <v>0</v>
      </c>
      <c r="J56" s="14">
        <f>+G56*2.87%</f>
        <v>1865.5</v>
      </c>
      <c r="K56" s="14">
        <f>G56*7.1%</f>
        <v>4615</v>
      </c>
      <c r="L56" s="14">
        <f>G56*1.15%</f>
        <v>747.5</v>
      </c>
      <c r="M56" s="14">
        <f>+G56*3.04%</f>
        <v>1976</v>
      </c>
      <c r="N56" s="14">
        <f>G56*7.09%</f>
        <v>4608.5</v>
      </c>
      <c r="O56" s="14">
        <v>0</v>
      </c>
      <c r="P56" s="14">
        <f>J56+K56+L56+M56+N56</f>
        <v>13812.5</v>
      </c>
      <c r="Q56" s="14">
        <f>+AF56</f>
        <v>0</v>
      </c>
      <c r="R56" s="14">
        <f>+J56+M56+O56+Q56+H56+I56</f>
        <v>8269.08</v>
      </c>
      <c r="S56" s="14">
        <f>+N56+L56+K56</f>
        <v>9971</v>
      </c>
      <c r="T56" s="14">
        <f>+G56-R56</f>
        <v>56730.92</v>
      </c>
      <c r="U56" s="60">
        <f>+AH56-T56</f>
        <v>0</v>
      </c>
      <c r="V56" t="s">
        <v>89</v>
      </c>
      <c r="W56" t="s">
        <v>90</v>
      </c>
      <c r="X56" t="s">
        <v>1735</v>
      </c>
      <c r="Y56">
        <v>11</v>
      </c>
      <c r="Z56" s="33">
        <v>65000</v>
      </c>
      <c r="AA56">
        <v>0</v>
      </c>
      <c r="AB56" s="33">
        <v>65000</v>
      </c>
      <c r="AC56" s="33">
        <v>1865.5</v>
      </c>
      <c r="AD56" s="33">
        <v>4427.58</v>
      </c>
      <c r="AE56" s="33">
        <v>1976</v>
      </c>
      <c r="AF56">
        <v>0</v>
      </c>
      <c r="AG56" s="33">
        <v>8269.08</v>
      </c>
      <c r="AH56" s="33">
        <v>56730.92</v>
      </c>
      <c r="AI56" s="33" t="s">
        <v>1975</v>
      </c>
      <c r="AJ56" s="33"/>
      <c r="AL56" s="35"/>
      <c r="AM56" s="35"/>
    </row>
    <row r="57" spans="1:39" ht="15.95" customHeight="1" x14ac:dyDescent="0.25">
      <c r="A57" s="11">
        <f t="shared" si="0"/>
        <v>41</v>
      </c>
      <c r="B57" s="12" t="s">
        <v>91</v>
      </c>
      <c r="C57" s="13" t="s">
        <v>92</v>
      </c>
      <c r="D57" s="13" t="s">
        <v>1041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>+G57*2.87%</f>
        <v>3300.5</v>
      </c>
      <c r="K57" s="14">
        <f>G57*7.1%</f>
        <v>8164.9999999999991</v>
      </c>
      <c r="L57" s="14">
        <f>G57*1.15%</f>
        <v>1322.5</v>
      </c>
      <c r="M57" s="14">
        <f>+G57*3.04%</f>
        <v>3496</v>
      </c>
      <c r="N57" s="14">
        <f>G57*7.09%</f>
        <v>8153.5000000000009</v>
      </c>
      <c r="O57" s="14">
        <v>0</v>
      </c>
      <c r="P57" s="14">
        <f>J57+K57+L57+M57+N57</f>
        <v>24437.5</v>
      </c>
      <c r="Q57" s="14">
        <f>+AF57</f>
        <v>17872.169999999998</v>
      </c>
      <c r="R57" s="14">
        <f>+J57+M57+O57+Q57+H57+I57</f>
        <v>40302.409999999996</v>
      </c>
      <c r="S57" s="14">
        <f>+N57+L57+K57</f>
        <v>17641</v>
      </c>
      <c r="T57" s="14">
        <f>+G57-R57</f>
        <v>74697.59</v>
      </c>
      <c r="U57" s="60">
        <f>+AH57-T57</f>
        <v>0</v>
      </c>
      <c r="V57" t="s">
        <v>92</v>
      </c>
      <c r="W57" t="s">
        <v>1041</v>
      </c>
      <c r="X57" t="s">
        <v>1443</v>
      </c>
      <c r="Y57">
        <v>9</v>
      </c>
      <c r="Z57" s="33">
        <v>115000</v>
      </c>
      <c r="AA57">
        <v>0</v>
      </c>
      <c r="AB57" s="33">
        <v>115000</v>
      </c>
      <c r="AC57" s="33">
        <v>3300.5</v>
      </c>
      <c r="AD57" s="33">
        <v>15633.74</v>
      </c>
      <c r="AE57" s="33">
        <v>3496</v>
      </c>
      <c r="AF57" s="33">
        <v>17872.169999999998</v>
      </c>
      <c r="AG57" s="33">
        <v>40302.410000000003</v>
      </c>
      <c r="AH57" s="33">
        <v>74697.59</v>
      </c>
      <c r="AI57" s="33" t="s">
        <v>1975</v>
      </c>
      <c r="AJ57" s="33"/>
      <c r="AL57" s="35"/>
      <c r="AM57" s="35"/>
    </row>
    <row r="58" spans="1:39" ht="15.95" customHeight="1" x14ac:dyDescent="0.25">
      <c r="A58" s="11">
        <f t="shared" si="0"/>
        <v>42</v>
      </c>
      <c r="B58" s="12" t="s">
        <v>91</v>
      </c>
      <c r="C58" s="13" t="s">
        <v>93</v>
      </c>
      <c r="D58" s="13" t="s">
        <v>1075</v>
      </c>
      <c r="E58" s="13" t="s">
        <v>44</v>
      </c>
      <c r="F58" s="13" t="s">
        <v>30</v>
      </c>
      <c r="G58" s="14">
        <v>75000</v>
      </c>
      <c r="H58" s="14">
        <v>5991.9</v>
      </c>
      <c r="I58" s="14">
        <v>0</v>
      </c>
      <c r="J58" s="14">
        <f>+G58*2.87%</f>
        <v>2152.5</v>
      </c>
      <c r="K58" s="14">
        <f>G58*7.1%</f>
        <v>5324.9999999999991</v>
      </c>
      <c r="L58" s="14">
        <f>G58*1.15%</f>
        <v>862.5</v>
      </c>
      <c r="M58" s="14">
        <f>+G58*3.04%</f>
        <v>2280</v>
      </c>
      <c r="N58" s="14">
        <f>G58*7.09%</f>
        <v>5317.5</v>
      </c>
      <c r="O58" s="14">
        <v>1587.38</v>
      </c>
      <c r="P58" s="14">
        <f>J58+K58+L58+M58+N58</f>
        <v>15937.5</v>
      </c>
      <c r="Q58" s="14">
        <v>0</v>
      </c>
      <c r="R58" s="14">
        <f>+J58+M58+O58+Q58+H58+I58</f>
        <v>12011.779999999999</v>
      </c>
      <c r="S58" s="14">
        <f>+N58+L58+K58</f>
        <v>11505</v>
      </c>
      <c r="T58" s="14">
        <f>+G58-R58</f>
        <v>62988.22</v>
      </c>
      <c r="U58" s="60">
        <f>+AH58-T58</f>
        <v>0</v>
      </c>
      <c r="V58" t="s">
        <v>93</v>
      </c>
      <c r="W58" t="s">
        <v>1075</v>
      </c>
      <c r="X58" t="s">
        <v>1248</v>
      </c>
      <c r="Y58">
        <v>5</v>
      </c>
      <c r="Z58" s="33">
        <v>75000</v>
      </c>
      <c r="AA58">
        <v>0</v>
      </c>
      <c r="AB58" s="33">
        <v>75000</v>
      </c>
      <c r="AC58" s="33">
        <v>2152.5</v>
      </c>
      <c r="AD58" s="33">
        <v>5991.9</v>
      </c>
      <c r="AE58" s="33">
        <v>2280</v>
      </c>
      <c r="AF58" s="33">
        <v>1587.38</v>
      </c>
      <c r="AG58" s="33">
        <v>12011.78</v>
      </c>
      <c r="AH58" s="33">
        <v>62988.22</v>
      </c>
      <c r="AI58" s="33" t="s">
        <v>1975</v>
      </c>
      <c r="AJ58" s="33"/>
      <c r="AL58" s="35"/>
      <c r="AM58" s="35"/>
    </row>
    <row r="59" spans="1:39" ht="15.95" customHeight="1" x14ac:dyDescent="0.25">
      <c r="A59" s="11">
        <f t="shared" si="0"/>
        <v>43</v>
      </c>
      <c r="B59" s="12" t="s">
        <v>91</v>
      </c>
      <c r="C59" s="13" t="s">
        <v>94</v>
      </c>
      <c r="D59" s="13" t="s">
        <v>95</v>
      </c>
      <c r="E59" s="13" t="s">
        <v>44</v>
      </c>
      <c r="F59" s="13" t="s">
        <v>30</v>
      </c>
      <c r="G59" s="14">
        <v>80000</v>
      </c>
      <c r="H59" s="14">
        <v>7400.87</v>
      </c>
      <c r="I59" s="14"/>
      <c r="J59" s="14">
        <f>+G59*2.87%</f>
        <v>2296</v>
      </c>
      <c r="K59" s="14">
        <f>G59*7.1%</f>
        <v>5679.9999999999991</v>
      </c>
      <c r="L59" s="14">
        <f>G59*1.15%</f>
        <v>920</v>
      </c>
      <c r="M59" s="14">
        <f>+G59*3.04%</f>
        <v>2432</v>
      </c>
      <c r="N59" s="14">
        <f>G59*7.09%</f>
        <v>5672</v>
      </c>
      <c r="O59" s="14">
        <v>0</v>
      </c>
      <c r="P59" s="14">
        <f>J59+K59+L59+M59+N59</f>
        <v>17000</v>
      </c>
      <c r="Q59" s="14">
        <f>+AF59</f>
        <v>0</v>
      </c>
      <c r="R59" s="14">
        <f>+J59+M59+O59+Q59+H59+I59</f>
        <v>12128.869999999999</v>
      </c>
      <c r="S59" s="14">
        <f>+N59+L59+K59</f>
        <v>12272</v>
      </c>
      <c r="T59" s="14">
        <f>+G59-R59</f>
        <v>67871.13</v>
      </c>
      <c r="U59" s="60">
        <f>+AH59-T59</f>
        <v>0</v>
      </c>
      <c r="V59" t="s">
        <v>94</v>
      </c>
      <c r="W59" t="s">
        <v>95</v>
      </c>
      <c r="X59" t="s">
        <v>1744</v>
      </c>
      <c r="Y59">
        <v>1</v>
      </c>
      <c r="Z59" s="33">
        <v>80000</v>
      </c>
      <c r="AA59">
        <v>0</v>
      </c>
      <c r="AB59" s="33">
        <v>80000</v>
      </c>
      <c r="AC59" s="33">
        <v>2296</v>
      </c>
      <c r="AD59" s="33">
        <v>7400.87</v>
      </c>
      <c r="AE59" s="33">
        <v>2432</v>
      </c>
      <c r="AF59">
        <v>0</v>
      </c>
      <c r="AG59" s="33">
        <v>12128.87</v>
      </c>
      <c r="AH59" s="33">
        <v>67871.13</v>
      </c>
      <c r="AI59" s="33" t="s">
        <v>1975</v>
      </c>
      <c r="AJ59" s="33"/>
      <c r="AL59" s="35"/>
      <c r="AM59" s="35"/>
    </row>
    <row r="60" spans="1:39" ht="15.95" customHeight="1" x14ac:dyDescent="0.25">
      <c r="A60" s="11">
        <f t="shared" si="0"/>
        <v>44</v>
      </c>
      <c r="B60" s="12" t="s">
        <v>96</v>
      </c>
      <c r="C60" s="13" t="s">
        <v>97</v>
      </c>
      <c r="D60" s="13" t="s">
        <v>98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>+G60*2.87%</f>
        <v>861</v>
      </c>
      <c r="K60" s="14">
        <f>G60*7.1%</f>
        <v>2130</v>
      </c>
      <c r="L60" s="14">
        <f>G60*1.15%</f>
        <v>345</v>
      </c>
      <c r="M60" s="14">
        <f>+G60*3.04%</f>
        <v>912</v>
      </c>
      <c r="N60" s="14">
        <f>G60*7.09%</f>
        <v>2127</v>
      </c>
      <c r="O60" s="14">
        <v>0</v>
      </c>
      <c r="P60" s="14">
        <f>J60+K60+L60+M60+N60</f>
        <v>6375</v>
      </c>
      <c r="Q60" s="14">
        <f>+AF60</f>
        <v>0</v>
      </c>
      <c r="R60" s="14">
        <f>+J60+M60+O60+Q60+H60+I60</f>
        <v>1773</v>
      </c>
      <c r="S60" s="14">
        <f>+N60+L60+K60</f>
        <v>4602</v>
      </c>
      <c r="T60" s="14">
        <f>+G60-R60</f>
        <v>28227</v>
      </c>
      <c r="U60" s="60">
        <f>+AH60-T60</f>
        <v>0</v>
      </c>
      <c r="V60" t="s">
        <v>97</v>
      </c>
      <c r="W60" t="s">
        <v>98</v>
      </c>
      <c r="X60" t="s">
        <v>1807</v>
      </c>
      <c r="Y60">
        <v>6</v>
      </c>
      <c r="Z60" s="33">
        <v>30000</v>
      </c>
      <c r="AA60">
        <v>0</v>
      </c>
      <c r="AB60" s="33">
        <v>30000</v>
      </c>
      <c r="AC60">
        <v>861</v>
      </c>
      <c r="AD60">
        <v>0</v>
      </c>
      <c r="AE60">
        <v>912</v>
      </c>
      <c r="AF60">
        <v>0</v>
      </c>
      <c r="AG60" s="33">
        <v>1773</v>
      </c>
      <c r="AH60" s="33">
        <v>28227</v>
      </c>
      <c r="AI60" s="33" t="s">
        <v>1975</v>
      </c>
      <c r="AJ60" s="33"/>
      <c r="AL60" s="35"/>
      <c r="AM60" s="35"/>
    </row>
    <row r="61" spans="1:39" ht="15.95" customHeight="1" x14ac:dyDescent="0.25">
      <c r="A61" s="11">
        <f t="shared" si="0"/>
        <v>45</v>
      </c>
      <c r="B61" s="12" t="s">
        <v>96</v>
      </c>
      <c r="C61" s="13" t="s">
        <v>988</v>
      </c>
      <c r="D61" s="13" t="s">
        <v>103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>+G61*2.87%</f>
        <v>861</v>
      </c>
      <c r="K61" s="14">
        <f>G61*7.1%</f>
        <v>2130</v>
      </c>
      <c r="L61" s="14">
        <f>G61*1.15%</f>
        <v>345</v>
      </c>
      <c r="M61" s="14">
        <f>+G61*3.04%</f>
        <v>912</v>
      </c>
      <c r="N61" s="14">
        <f>G61*7.09%</f>
        <v>2127</v>
      </c>
      <c r="O61" s="14">
        <v>0</v>
      </c>
      <c r="P61" s="14">
        <f>J61+K61+L61+M61+N61</f>
        <v>6375</v>
      </c>
      <c r="Q61" s="14">
        <f>+AF61</f>
        <v>0</v>
      </c>
      <c r="R61" s="14">
        <f>+J61+M61+O61+Q61+H61+I61</f>
        <v>1773</v>
      </c>
      <c r="S61" s="14">
        <f>+N61+L61+K61</f>
        <v>4602</v>
      </c>
      <c r="T61" s="14">
        <f>+G61-R61</f>
        <v>28227</v>
      </c>
      <c r="U61" s="60">
        <f>+AH61-T61</f>
        <v>0</v>
      </c>
      <c r="V61" t="s">
        <v>988</v>
      </c>
      <c r="W61" t="s">
        <v>103</v>
      </c>
      <c r="X61" t="s">
        <v>1701</v>
      </c>
      <c r="Y61">
        <v>16</v>
      </c>
      <c r="Z61" s="33">
        <v>30000</v>
      </c>
      <c r="AA61">
        <v>0</v>
      </c>
      <c r="AB61" s="33">
        <v>30000</v>
      </c>
      <c r="AC61">
        <v>861</v>
      </c>
      <c r="AD61">
        <v>0</v>
      </c>
      <c r="AE61">
        <v>912</v>
      </c>
      <c r="AF61">
        <v>0</v>
      </c>
      <c r="AG61" s="33">
        <v>1773</v>
      </c>
      <c r="AH61" s="33">
        <v>28227</v>
      </c>
      <c r="AI61" s="33" t="s">
        <v>1975</v>
      </c>
      <c r="AJ61" s="33"/>
      <c r="AL61" s="35"/>
      <c r="AM61" s="35"/>
    </row>
    <row r="62" spans="1:39" ht="15.95" customHeight="1" x14ac:dyDescent="0.25">
      <c r="A62" s="11">
        <f t="shared" si="0"/>
        <v>46</v>
      </c>
      <c r="B62" s="12" t="s">
        <v>99</v>
      </c>
      <c r="C62" s="13" t="s">
        <v>100</v>
      </c>
      <c r="D62" s="13" t="s">
        <v>101</v>
      </c>
      <c r="E62" s="13" t="s">
        <v>44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>+G62*2.87%</f>
        <v>1865.5</v>
      </c>
      <c r="K62" s="14">
        <f>G62*7.1%</f>
        <v>4615</v>
      </c>
      <c r="L62" s="14">
        <f>G62*1.15%</f>
        <v>747.5</v>
      </c>
      <c r="M62" s="14">
        <f>+G62*3.04%</f>
        <v>1976</v>
      </c>
      <c r="N62" s="14">
        <f>G62*7.09%</f>
        <v>4608.5</v>
      </c>
      <c r="O62" s="14">
        <v>0</v>
      </c>
      <c r="P62" s="14">
        <f>J62+K62+L62+M62+N62</f>
        <v>13812.5</v>
      </c>
      <c r="Q62" s="14">
        <f>+AF62</f>
        <v>0</v>
      </c>
      <c r="R62" s="14">
        <f>+J62+M62+O62+Q62+H62+I62</f>
        <v>8269.08</v>
      </c>
      <c r="S62" s="14">
        <f>+N62+L62+K62</f>
        <v>9971</v>
      </c>
      <c r="T62" s="14">
        <f>+G62-R62</f>
        <v>56730.92</v>
      </c>
      <c r="U62" s="60">
        <f>+AH62-T62</f>
        <v>0</v>
      </c>
      <c r="V62" t="s">
        <v>100</v>
      </c>
      <c r="W62" t="s">
        <v>101</v>
      </c>
      <c r="X62" t="s">
        <v>1280</v>
      </c>
      <c r="Y62">
        <v>12</v>
      </c>
      <c r="Z62" s="33">
        <v>65000</v>
      </c>
      <c r="AA62">
        <v>0</v>
      </c>
      <c r="AB62" s="33">
        <v>65000</v>
      </c>
      <c r="AC62" s="33">
        <v>1865.5</v>
      </c>
      <c r="AD62" s="33">
        <v>4427.58</v>
      </c>
      <c r="AE62" s="33">
        <v>1976</v>
      </c>
      <c r="AF62">
        <v>0</v>
      </c>
      <c r="AG62" s="33">
        <v>8269.08</v>
      </c>
      <c r="AH62" s="33">
        <v>56730.92</v>
      </c>
      <c r="AI62" s="33" t="s">
        <v>1975</v>
      </c>
      <c r="AJ62" s="33"/>
      <c r="AL62" s="35"/>
      <c r="AM62" s="35"/>
    </row>
    <row r="63" spans="1:39" ht="15.95" customHeight="1" x14ac:dyDescent="0.25">
      <c r="A63" s="11">
        <f t="shared" si="0"/>
        <v>47</v>
      </c>
      <c r="B63" s="12" t="s">
        <v>99</v>
      </c>
      <c r="C63" s="13" t="s">
        <v>102</v>
      </c>
      <c r="D63" s="13" t="s">
        <v>32</v>
      </c>
      <c r="E63" s="13" t="s">
        <v>29</v>
      </c>
      <c r="F63" s="13" t="s">
        <v>30</v>
      </c>
      <c r="G63" s="14">
        <v>50000</v>
      </c>
      <c r="H63" s="14">
        <v>1615.89</v>
      </c>
      <c r="I63" s="14">
        <v>0</v>
      </c>
      <c r="J63" s="14">
        <f>+G63*2.87%</f>
        <v>1435</v>
      </c>
      <c r="K63" s="14">
        <f>G63*7.1%</f>
        <v>3549.9999999999995</v>
      </c>
      <c r="L63" s="14">
        <f>G63*1.15%</f>
        <v>575</v>
      </c>
      <c r="M63" s="14">
        <f>+G63*3.04%</f>
        <v>1520</v>
      </c>
      <c r="N63" s="14">
        <f>G63*7.09%</f>
        <v>3545.0000000000005</v>
      </c>
      <c r="O63" s="14">
        <v>1587.38</v>
      </c>
      <c r="P63" s="14">
        <f>J63+K63+L63+M63+N63</f>
        <v>10625</v>
      </c>
      <c r="Q63" s="14">
        <v>0</v>
      </c>
      <c r="R63" s="14">
        <f>+J63+M63+O63+Q63+H63+I63</f>
        <v>6158.27</v>
      </c>
      <c r="S63" s="14">
        <f>+N63+L63+K63</f>
        <v>7670</v>
      </c>
      <c r="T63" s="14">
        <f>+G63-R63</f>
        <v>43841.729999999996</v>
      </c>
      <c r="U63" s="60">
        <f>+AH63-T63</f>
        <v>0</v>
      </c>
      <c r="V63" t="s">
        <v>102</v>
      </c>
      <c r="W63" t="s">
        <v>32</v>
      </c>
      <c r="X63" t="s">
        <v>1272</v>
      </c>
      <c r="Y63">
        <v>4</v>
      </c>
      <c r="Z63" s="33">
        <v>50000</v>
      </c>
      <c r="AA63">
        <v>0</v>
      </c>
      <c r="AB63" s="33">
        <v>50000</v>
      </c>
      <c r="AC63" s="33">
        <v>1435</v>
      </c>
      <c r="AD63" s="33">
        <v>1615.89</v>
      </c>
      <c r="AE63" s="33">
        <v>1520</v>
      </c>
      <c r="AF63" s="33">
        <v>1587.38</v>
      </c>
      <c r="AG63" s="33">
        <v>6158.27</v>
      </c>
      <c r="AH63" s="33">
        <v>43841.73</v>
      </c>
      <c r="AI63" s="33" t="s">
        <v>1975</v>
      </c>
      <c r="AJ63" s="33"/>
      <c r="AL63" s="35"/>
      <c r="AM63" s="35"/>
    </row>
    <row r="64" spans="1:39" ht="15.95" customHeight="1" x14ac:dyDescent="0.25">
      <c r="A64" s="11">
        <f t="shared" si="0"/>
        <v>48</v>
      </c>
      <c r="B64" s="12" t="s">
        <v>99</v>
      </c>
      <c r="C64" s="13" t="s">
        <v>104</v>
      </c>
      <c r="D64" s="13" t="s">
        <v>105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>+G64*2.87%</f>
        <v>1435</v>
      </c>
      <c r="K64" s="14">
        <f>G64*7.1%</f>
        <v>3549.9999999999995</v>
      </c>
      <c r="L64" s="14">
        <f>G64*1.15%</f>
        <v>575</v>
      </c>
      <c r="M64" s="14">
        <f>+G64*3.04%</f>
        <v>1520</v>
      </c>
      <c r="N64" s="14">
        <f>G64*7.09%</f>
        <v>3545.0000000000005</v>
      </c>
      <c r="O64" s="14">
        <v>0</v>
      </c>
      <c r="P64" s="14">
        <f>J64+K64+L64+M64+N64</f>
        <v>10625</v>
      </c>
      <c r="Q64" s="14">
        <f>+AF64</f>
        <v>23943.68</v>
      </c>
      <c r="R64" s="14">
        <f>+J64+M64+O64+Q64+H64+I64</f>
        <v>28752.68</v>
      </c>
      <c r="S64" s="14">
        <f>+N64+L64+K64</f>
        <v>7670</v>
      </c>
      <c r="T64" s="14">
        <f>+G64-R64</f>
        <v>21247.32</v>
      </c>
      <c r="U64" s="60">
        <f>+AH64-T64</f>
        <v>0</v>
      </c>
      <c r="V64" t="s">
        <v>104</v>
      </c>
      <c r="W64" t="s">
        <v>105</v>
      </c>
      <c r="X64" t="s">
        <v>1716</v>
      </c>
      <c r="Y64">
        <v>5</v>
      </c>
      <c r="Z64" s="33">
        <v>50000</v>
      </c>
      <c r="AA64">
        <v>0</v>
      </c>
      <c r="AB64" s="33">
        <v>50000</v>
      </c>
      <c r="AC64" s="33">
        <v>1435</v>
      </c>
      <c r="AD64" s="33">
        <v>1854</v>
      </c>
      <c r="AE64" s="33">
        <v>1520</v>
      </c>
      <c r="AF64" s="33">
        <v>23943.68</v>
      </c>
      <c r="AG64" s="33">
        <v>28752.68</v>
      </c>
      <c r="AH64" s="33">
        <v>21247.32</v>
      </c>
      <c r="AI64" s="33" t="s">
        <v>1975</v>
      </c>
      <c r="AJ64" s="33"/>
      <c r="AL64" s="35"/>
      <c r="AM64" s="35"/>
    </row>
    <row r="65" spans="1:39" ht="15.95" customHeight="1" x14ac:dyDescent="0.25">
      <c r="A65" s="11">
        <f t="shared" si="0"/>
        <v>49</v>
      </c>
      <c r="B65" s="12" t="s">
        <v>99</v>
      </c>
      <c r="C65" s="13" t="s">
        <v>106</v>
      </c>
      <c r="D65" s="13" t="s">
        <v>107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>+G65*2.87%</f>
        <v>1291.5</v>
      </c>
      <c r="K65" s="14">
        <f>G65*7.1%</f>
        <v>3194.9999999999995</v>
      </c>
      <c r="L65" s="14">
        <f>G65*1.15%</f>
        <v>517.5</v>
      </c>
      <c r="M65" s="14">
        <f>+G65*3.04%</f>
        <v>1368</v>
      </c>
      <c r="N65" s="14">
        <f>G65*7.09%</f>
        <v>3190.5</v>
      </c>
      <c r="O65" s="14">
        <v>0</v>
      </c>
      <c r="P65" s="14">
        <f>J65+K65+L65+M65+N65</f>
        <v>9562.5</v>
      </c>
      <c r="Q65" s="14">
        <f>+AF65</f>
        <v>0</v>
      </c>
      <c r="R65" s="14">
        <f>+J65+M65+O65+Q65+H65+I65</f>
        <v>3807.83</v>
      </c>
      <c r="S65" s="14">
        <f>+N65+L65+K65</f>
        <v>6903</v>
      </c>
      <c r="T65" s="14">
        <f>+G65-R65</f>
        <v>41192.17</v>
      </c>
      <c r="U65" s="60">
        <f>+AH65-T65</f>
        <v>0</v>
      </c>
      <c r="V65" t="s">
        <v>106</v>
      </c>
      <c r="W65" t="s">
        <v>107</v>
      </c>
      <c r="X65" t="s">
        <v>1724</v>
      </c>
      <c r="Y65">
        <v>6</v>
      </c>
      <c r="Z65" s="33">
        <v>45000</v>
      </c>
      <c r="AA65">
        <v>0</v>
      </c>
      <c r="AB65" s="33">
        <v>45000</v>
      </c>
      <c r="AC65" s="33">
        <v>1291.5</v>
      </c>
      <c r="AD65" s="33">
        <v>1148.33</v>
      </c>
      <c r="AE65" s="33">
        <v>1368</v>
      </c>
      <c r="AF65">
        <v>0</v>
      </c>
      <c r="AG65" s="33">
        <v>3807.83</v>
      </c>
      <c r="AH65" s="33">
        <v>41192.17</v>
      </c>
      <c r="AI65" s="33" t="s">
        <v>1975</v>
      </c>
      <c r="AJ65" s="33"/>
      <c r="AL65" s="35"/>
      <c r="AM65" s="35"/>
    </row>
    <row r="66" spans="1:39" ht="15.95" customHeight="1" x14ac:dyDescent="0.25">
      <c r="A66" s="11">
        <f t="shared" si="0"/>
        <v>50</v>
      </c>
      <c r="B66" s="12" t="s">
        <v>99</v>
      </c>
      <c r="C66" s="13" t="s">
        <v>108</v>
      </c>
      <c r="D66" s="13" t="s">
        <v>101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>+G66*2.87%</f>
        <v>1865.5</v>
      </c>
      <c r="K66" s="14">
        <f>G66*7.1%</f>
        <v>4615</v>
      </c>
      <c r="L66" s="14">
        <f>G66*1.15%</f>
        <v>747.5</v>
      </c>
      <c r="M66" s="14">
        <f>+G66*3.04%</f>
        <v>1976</v>
      </c>
      <c r="N66" s="14">
        <f>G66*7.09%</f>
        <v>4608.5</v>
      </c>
      <c r="O66" s="14">
        <v>0</v>
      </c>
      <c r="P66" s="14">
        <f>J66+K66+L66+M66+N66</f>
        <v>13812.5</v>
      </c>
      <c r="Q66" s="14">
        <f>+AF66</f>
        <v>0</v>
      </c>
      <c r="R66" s="14">
        <f>+J66+M66+O66+Q66+H66+I66</f>
        <v>8269.08</v>
      </c>
      <c r="S66" s="14">
        <f>+N66+L66+K66</f>
        <v>9971</v>
      </c>
      <c r="T66" s="14">
        <f>+G66-R66</f>
        <v>56730.92</v>
      </c>
      <c r="U66" s="60">
        <f>+AH66-T66</f>
        <v>0</v>
      </c>
      <c r="V66" t="s">
        <v>108</v>
      </c>
      <c r="W66" t="s">
        <v>101</v>
      </c>
      <c r="X66" t="s">
        <v>1738</v>
      </c>
      <c r="Y66">
        <v>3</v>
      </c>
      <c r="Z66" s="33">
        <v>65000</v>
      </c>
      <c r="AA66">
        <v>0</v>
      </c>
      <c r="AB66" s="33">
        <v>65000</v>
      </c>
      <c r="AC66" s="33">
        <v>1865.5</v>
      </c>
      <c r="AD66" s="33">
        <v>4427.58</v>
      </c>
      <c r="AE66" s="33">
        <v>1976</v>
      </c>
      <c r="AF66">
        <v>0</v>
      </c>
      <c r="AG66" s="33">
        <v>8269.08</v>
      </c>
      <c r="AH66" s="33">
        <v>56730.92</v>
      </c>
      <c r="AI66" s="33" t="s">
        <v>1975</v>
      </c>
      <c r="AJ66" s="33"/>
      <c r="AL66" s="35"/>
      <c r="AM66" s="35"/>
    </row>
    <row r="67" spans="1:39" ht="15.95" customHeight="1" x14ac:dyDescent="0.25">
      <c r="A67" s="11">
        <f t="shared" si="0"/>
        <v>51</v>
      </c>
      <c r="B67" s="12" t="s">
        <v>99</v>
      </c>
      <c r="C67" s="13" t="s">
        <v>109</v>
      </c>
      <c r="D67" s="13" t="s">
        <v>107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>+G67*2.87%</f>
        <v>2439.5</v>
      </c>
      <c r="K67" s="14">
        <f>G67*7.1%</f>
        <v>6034.9999999999991</v>
      </c>
      <c r="L67" s="14">
        <f>G67*1.15%</f>
        <v>977.5</v>
      </c>
      <c r="M67" s="14">
        <f>+G67*3.04%</f>
        <v>2584</v>
      </c>
      <c r="N67" s="14">
        <f>G67*7.09%</f>
        <v>6026.5</v>
      </c>
      <c r="O67" s="14">
        <v>0</v>
      </c>
      <c r="P67" s="14">
        <f>J67+K67+L67+M67+N67</f>
        <v>18062.5</v>
      </c>
      <c r="Q67" s="14">
        <f>+AF67</f>
        <v>0</v>
      </c>
      <c r="R67" s="14">
        <f>+J67+M67+O67+Q67+H67+I67</f>
        <v>13600.49</v>
      </c>
      <c r="S67" s="14">
        <f>+N67+L67+K67</f>
        <v>13039</v>
      </c>
      <c r="T67" s="14">
        <f>+G67-R67</f>
        <v>71399.509999999995</v>
      </c>
      <c r="U67" s="60">
        <f>+AH67-T67</f>
        <v>0</v>
      </c>
      <c r="V67" t="s">
        <v>109</v>
      </c>
      <c r="W67" t="s">
        <v>107</v>
      </c>
      <c r="X67" t="s">
        <v>1166</v>
      </c>
      <c r="Y67">
        <v>18</v>
      </c>
      <c r="Z67" s="33">
        <v>85000</v>
      </c>
      <c r="AA67">
        <v>0</v>
      </c>
      <c r="AB67" s="33">
        <v>85000</v>
      </c>
      <c r="AC67" s="33">
        <v>2439.5</v>
      </c>
      <c r="AD67" s="33">
        <v>8576.99</v>
      </c>
      <c r="AE67" s="33">
        <v>2584</v>
      </c>
      <c r="AF67">
        <v>0</v>
      </c>
      <c r="AG67" s="33">
        <v>13600.49</v>
      </c>
      <c r="AH67" s="33">
        <v>71399.509999999995</v>
      </c>
      <c r="AI67" s="33" t="s">
        <v>1975</v>
      </c>
      <c r="AJ67" s="33"/>
      <c r="AL67" s="35"/>
      <c r="AM67" s="35"/>
    </row>
    <row r="68" spans="1:39" ht="15.95" customHeight="1" x14ac:dyDescent="0.25">
      <c r="A68" s="11">
        <f t="shared" si="0"/>
        <v>52</v>
      </c>
      <c r="B68" s="12" t="s">
        <v>99</v>
      </c>
      <c r="C68" s="13" t="s">
        <v>110</v>
      </c>
      <c r="D68" s="13" t="s">
        <v>111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>+G68*2.87%</f>
        <v>2917.071731</v>
      </c>
      <c r="K68" s="14">
        <f>G68*7.1%</f>
        <v>7216.4492299999993</v>
      </c>
      <c r="L68" s="14">
        <f>G68*1.15%</f>
        <v>1168.8614950000001</v>
      </c>
      <c r="M68" s="14">
        <f>+G68*3.04%</f>
        <v>3089.8599520000002</v>
      </c>
      <c r="N68" s="14">
        <f>G68*7.09%</f>
        <v>7206.2852170000006</v>
      </c>
      <c r="O68" s="14">
        <v>0</v>
      </c>
      <c r="P68" s="14">
        <f>J68+K68+L68+M68+N68</f>
        <v>21598.527625000002</v>
      </c>
      <c r="Q68" s="14">
        <f>+AF68</f>
        <v>11821.61</v>
      </c>
      <c r="R68" s="14">
        <f>+J68+M68+O68+Q68+H68+I68</f>
        <v>30319.711683000001</v>
      </c>
      <c r="S68" s="14">
        <f>+N68+L68+K68</f>
        <v>15591.595942</v>
      </c>
      <c r="T68" s="14">
        <f>+G68-R68</f>
        <v>71320.418317000003</v>
      </c>
      <c r="U68" s="60">
        <f>+AH68-T68</f>
        <v>1.6829999949550256E-3</v>
      </c>
      <c r="V68" t="s">
        <v>110</v>
      </c>
      <c r="W68" t="s">
        <v>111</v>
      </c>
      <c r="X68" t="s">
        <v>1865</v>
      </c>
      <c r="Y68">
        <v>1</v>
      </c>
      <c r="Z68" s="33">
        <v>101640.13</v>
      </c>
      <c r="AA68">
        <v>0</v>
      </c>
      <c r="AB68" s="33">
        <v>101640.13</v>
      </c>
      <c r="AC68" s="33">
        <v>2917.07</v>
      </c>
      <c r="AD68" s="33">
        <v>12491.17</v>
      </c>
      <c r="AE68" s="33">
        <v>3089.86</v>
      </c>
      <c r="AF68" s="33">
        <v>11821.61</v>
      </c>
      <c r="AG68" s="33">
        <v>30319.71</v>
      </c>
      <c r="AH68" s="33">
        <v>71320.42</v>
      </c>
      <c r="AI68" s="33" t="s">
        <v>1977</v>
      </c>
      <c r="AJ68" s="33"/>
      <c r="AL68" s="35"/>
      <c r="AM68" s="35"/>
    </row>
    <row r="69" spans="1:39" ht="15.95" customHeight="1" x14ac:dyDescent="0.25">
      <c r="A69" s="11">
        <f t="shared" si="0"/>
        <v>53</v>
      </c>
      <c r="B69" s="12" t="s">
        <v>99</v>
      </c>
      <c r="C69" s="13" t="s">
        <v>112</v>
      </c>
      <c r="D69" s="13" t="s">
        <v>101</v>
      </c>
      <c r="E69" s="13" t="s">
        <v>44</v>
      </c>
      <c r="F69" s="13" t="s">
        <v>35</v>
      </c>
      <c r="G69" s="14">
        <v>65000</v>
      </c>
      <c r="H69" s="14">
        <v>3792.62</v>
      </c>
      <c r="I69" s="14">
        <v>0</v>
      </c>
      <c r="J69" s="14">
        <f>+G69*2.87%</f>
        <v>1865.5</v>
      </c>
      <c r="K69" s="14">
        <f>G69*7.1%</f>
        <v>4615</v>
      </c>
      <c r="L69" s="14">
        <f>G69*1.15%</f>
        <v>747.5</v>
      </c>
      <c r="M69" s="14">
        <f>+G69*3.04%</f>
        <v>1976</v>
      </c>
      <c r="N69" s="14">
        <f>G69*7.09%</f>
        <v>4608.5</v>
      </c>
      <c r="O69" s="14">
        <f>1587.38*2</f>
        <v>3174.76</v>
      </c>
      <c r="P69" s="14">
        <f>J69+K69+L69+M69+N69</f>
        <v>13812.5</v>
      </c>
      <c r="Q69" s="14">
        <v>0</v>
      </c>
      <c r="R69" s="14">
        <f>+J69+M69+O69+Q69+H69+I69</f>
        <v>10808.880000000001</v>
      </c>
      <c r="S69" s="14">
        <f>+N69+L69+K69</f>
        <v>9971</v>
      </c>
      <c r="T69" s="14">
        <f>+G69-R69</f>
        <v>54191.119999999995</v>
      </c>
      <c r="U69" s="60">
        <f>+AH69-T69</f>
        <v>0</v>
      </c>
      <c r="V69" t="s">
        <v>112</v>
      </c>
      <c r="W69" t="s">
        <v>101</v>
      </c>
      <c r="X69" t="s">
        <v>1754</v>
      </c>
      <c r="Y69">
        <v>14</v>
      </c>
      <c r="Z69" s="33">
        <v>65000</v>
      </c>
      <c r="AA69">
        <v>0</v>
      </c>
      <c r="AB69" s="33">
        <v>65000</v>
      </c>
      <c r="AC69" s="33">
        <v>1865.5</v>
      </c>
      <c r="AD69" s="33">
        <v>3792.62</v>
      </c>
      <c r="AE69" s="33">
        <v>1976</v>
      </c>
      <c r="AF69" s="33">
        <v>3174.76</v>
      </c>
      <c r="AG69" s="33">
        <v>10808.88</v>
      </c>
      <c r="AH69" s="33">
        <v>54191.12</v>
      </c>
      <c r="AI69" s="33" t="s">
        <v>1975</v>
      </c>
      <c r="AJ69" s="33"/>
      <c r="AL69" s="35"/>
      <c r="AM69" s="35"/>
    </row>
    <row r="70" spans="1:39" ht="15.95" customHeight="1" x14ac:dyDescent="0.25">
      <c r="A70" s="11">
        <f t="shared" si="0"/>
        <v>54</v>
      </c>
      <c r="B70" s="12" t="s">
        <v>99</v>
      </c>
      <c r="C70" s="13" t="s">
        <v>113</v>
      </c>
      <c r="D70" s="13" t="s">
        <v>107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>+G70*2.87%</f>
        <v>1291.5</v>
      </c>
      <c r="K70" s="14">
        <f>G70*7.1%</f>
        <v>3194.9999999999995</v>
      </c>
      <c r="L70" s="14">
        <f>G70*1.15%</f>
        <v>517.5</v>
      </c>
      <c r="M70" s="14">
        <f>+G70*3.04%</f>
        <v>1368</v>
      </c>
      <c r="N70" s="14">
        <f>G70*7.09%</f>
        <v>3190.5</v>
      </c>
      <c r="O70" s="14">
        <v>0</v>
      </c>
      <c r="P70" s="14">
        <f>J70+K70+L70+M70+N70</f>
        <v>9562.5</v>
      </c>
      <c r="Q70" s="14">
        <f>+AF70</f>
        <v>0</v>
      </c>
      <c r="R70" s="14">
        <f>+J70+M70+O70+Q70+H70+I70</f>
        <v>3807.83</v>
      </c>
      <c r="S70" s="14">
        <f>+N70+L70+K70</f>
        <v>6903</v>
      </c>
      <c r="T70" s="14">
        <f>+G70-R70</f>
        <v>41192.17</v>
      </c>
      <c r="U70" s="60">
        <f>+AH70-T70</f>
        <v>0</v>
      </c>
      <c r="V70" t="s">
        <v>113</v>
      </c>
      <c r="W70" t="s">
        <v>107</v>
      </c>
      <c r="X70" t="s">
        <v>1734</v>
      </c>
      <c r="Y70">
        <v>17</v>
      </c>
      <c r="Z70" s="33">
        <v>45000</v>
      </c>
      <c r="AA70">
        <v>0</v>
      </c>
      <c r="AB70" s="33">
        <v>45000</v>
      </c>
      <c r="AC70" s="33">
        <v>1291.5</v>
      </c>
      <c r="AD70" s="33">
        <v>1148.33</v>
      </c>
      <c r="AE70" s="33">
        <v>1368</v>
      </c>
      <c r="AF70">
        <v>0</v>
      </c>
      <c r="AG70" s="33">
        <v>3807.83</v>
      </c>
      <c r="AH70" s="33">
        <v>41192.17</v>
      </c>
      <c r="AI70" s="33" t="s">
        <v>1975</v>
      </c>
      <c r="AJ70" s="33"/>
      <c r="AL70" s="35"/>
      <c r="AM70" s="35"/>
    </row>
    <row r="71" spans="1:39" ht="15.95" customHeight="1" x14ac:dyDescent="0.25">
      <c r="A71" s="11">
        <f t="shared" si="0"/>
        <v>55</v>
      </c>
      <c r="B71" s="12" t="s">
        <v>99</v>
      </c>
      <c r="C71" s="13" t="s">
        <v>114</v>
      </c>
      <c r="D71" s="13" t="s">
        <v>101</v>
      </c>
      <c r="E71" s="13" t="s">
        <v>44</v>
      </c>
      <c r="F71" s="13" t="s">
        <v>35</v>
      </c>
      <c r="G71" s="14">
        <v>65000</v>
      </c>
      <c r="H71" s="14">
        <v>4110.1000000000004</v>
      </c>
      <c r="I71" s="14">
        <v>0</v>
      </c>
      <c r="J71" s="14">
        <f>+G71*2.87%</f>
        <v>1865.5</v>
      </c>
      <c r="K71" s="14">
        <f>G71*7.1%</f>
        <v>4615</v>
      </c>
      <c r="L71" s="14">
        <f>G71*1.15%</f>
        <v>747.5</v>
      </c>
      <c r="M71" s="14">
        <f>+G71*3.04%</f>
        <v>1976</v>
      </c>
      <c r="N71" s="14">
        <f>G71*7.09%</f>
        <v>4608.5</v>
      </c>
      <c r="O71" s="14">
        <v>1587.38</v>
      </c>
      <c r="P71" s="14">
        <f>J71+K71+L71+M71+N71</f>
        <v>13812.5</v>
      </c>
      <c r="Q71" s="14">
        <v>7096</v>
      </c>
      <c r="R71" s="14">
        <f>+J71+M71+O71+Q71+H71+I71</f>
        <v>16634.980000000003</v>
      </c>
      <c r="S71" s="14">
        <f>+N71+L71+K71</f>
        <v>9971</v>
      </c>
      <c r="T71" s="14">
        <f>+G71-R71</f>
        <v>48365.02</v>
      </c>
      <c r="U71" s="60">
        <f>+AH71-T71</f>
        <v>0</v>
      </c>
      <c r="V71" t="s">
        <v>114</v>
      </c>
      <c r="W71" t="s">
        <v>101</v>
      </c>
      <c r="X71" t="s">
        <v>1642</v>
      </c>
      <c r="Y71">
        <v>14</v>
      </c>
      <c r="Z71" s="33">
        <v>65000</v>
      </c>
      <c r="AA71">
        <v>0</v>
      </c>
      <c r="AB71" s="33">
        <v>65000</v>
      </c>
      <c r="AC71" s="33">
        <v>1865.5</v>
      </c>
      <c r="AD71" s="33">
        <v>4110.1000000000004</v>
      </c>
      <c r="AE71" s="33">
        <v>1976</v>
      </c>
      <c r="AF71" s="33">
        <v>8683.3799999999992</v>
      </c>
      <c r="AG71" s="33">
        <v>16634.98</v>
      </c>
      <c r="AH71" s="33">
        <v>48365.02</v>
      </c>
      <c r="AI71" s="33" t="s">
        <v>1975</v>
      </c>
      <c r="AJ71" s="33"/>
      <c r="AL71" s="35"/>
      <c r="AM71" s="35"/>
    </row>
    <row r="72" spans="1:39" ht="15.95" customHeight="1" x14ac:dyDescent="0.25">
      <c r="A72" s="11">
        <f t="shared" si="0"/>
        <v>56</v>
      </c>
      <c r="B72" s="12" t="s">
        <v>115</v>
      </c>
      <c r="C72" s="13" t="s">
        <v>116</v>
      </c>
      <c r="D72" s="13" t="s">
        <v>117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>+G72*2.87%</f>
        <v>861</v>
      </c>
      <c r="K72" s="14">
        <f>G72*7.1%</f>
        <v>2130</v>
      </c>
      <c r="L72" s="14">
        <f>G72*1.15%</f>
        <v>345</v>
      </c>
      <c r="M72" s="14">
        <f>+G72*3.04%</f>
        <v>912</v>
      </c>
      <c r="N72" s="14">
        <f>G72*7.09%</f>
        <v>2127</v>
      </c>
      <c r="O72" s="14">
        <v>0</v>
      </c>
      <c r="P72" s="14">
        <f>J72+K72+L72+M72+N72</f>
        <v>6375</v>
      </c>
      <c r="Q72" s="14">
        <f>+AF72</f>
        <v>0</v>
      </c>
      <c r="R72" s="14">
        <f>+J72+M72+O72+Q72+H72+I72</f>
        <v>1773</v>
      </c>
      <c r="S72" s="14">
        <f>+N72+L72+K72</f>
        <v>4602</v>
      </c>
      <c r="T72" s="14">
        <f>+G72-R72</f>
        <v>28227</v>
      </c>
      <c r="U72" s="60">
        <f>+AH72-T72</f>
        <v>0</v>
      </c>
      <c r="V72" t="s">
        <v>116</v>
      </c>
      <c r="W72" t="s">
        <v>1792</v>
      </c>
      <c r="X72" t="s">
        <v>1793</v>
      </c>
      <c r="Y72">
        <v>7</v>
      </c>
      <c r="Z72" s="33">
        <v>30000</v>
      </c>
      <c r="AA72">
        <v>0</v>
      </c>
      <c r="AB72" s="33">
        <v>30000</v>
      </c>
      <c r="AC72">
        <v>861</v>
      </c>
      <c r="AD72">
        <v>0</v>
      </c>
      <c r="AE72">
        <v>912</v>
      </c>
      <c r="AF72">
        <v>0</v>
      </c>
      <c r="AG72" s="33">
        <v>1773</v>
      </c>
      <c r="AH72" s="33">
        <v>28227</v>
      </c>
      <c r="AI72" s="33" t="s">
        <v>1975</v>
      </c>
      <c r="AJ72" s="33"/>
      <c r="AL72" s="35"/>
      <c r="AM72" s="35"/>
    </row>
    <row r="73" spans="1:39" ht="15.95" customHeight="1" x14ac:dyDescent="0.25">
      <c r="A73" s="11">
        <f t="shared" si="0"/>
        <v>57</v>
      </c>
      <c r="B73" s="12" t="s">
        <v>115</v>
      </c>
      <c r="C73" s="13" t="s">
        <v>118</v>
      </c>
      <c r="D73" s="13" t="s">
        <v>117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>+G73*2.87%</f>
        <v>861</v>
      </c>
      <c r="K73" s="14">
        <f>G73*7.1%</f>
        <v>2130</v>
      </c>
      <c r="L73" s="14">
        <f>G73*1.15%</f>
        <v>345</v>
      </c>
      <c r="M73" s="14">
        <f>+G73*3.04%</f>
        <v>912</v>
      </c>
      <c r="N73" s="14">
        <f>G73*7.09%</f>
        <v>2127</v>
      </c>
      <c r="O73" s="14">
        <v>0</v>
      </c>
      <c r="P73" s="14">
        <f>J73+K73+L73+M73+N73</f>
        <v>6375</v>
      </c>
      <c r="Q73" s="14">
        <f>+AF73</f>
        <v>2046</v>
      </c>
      <c r="R73" s="14">
        <f>+J73+M73+O73+Q73+H73+I73</f>
        <v>3819</v>
      </c>
      <c r="S73" s="14">
        <f>+N73+L73+K73</f>
        <v>4602</v>
      </c>
      <c r="T73" s="14">
        <f>+G73-R73</f>
        <v>26181</v>
      </c>
      <c r="U73" s="60">
        <f>+AH73-T73</f>
        <v>0</v>
      </c>
      <c r="V73" t="s">
        <v>118</v>
      </c>
      <c r="W73" t="s">
        <v>103</v>
      </c>
      <c r="X73" t="s">
        <v>1801</v>
      </c>
      <c r="Y73">
        <v>19</v>
      </c>
      <c r="Z73" s="33">
        <v>30000</v>
      </c>
      <c r="AA73">
        <v>0</v>
      </c>
      <c r="AB73" s="33">
        <v>30000</v>
      </c>
      <c r="AC73">
        <v>861</v>
      </c>
      <c r="AD73">
        <v>0</v>
      </c>
      <c r="AE73">
        <v>912</v>
      </c>
      <c r="AF73" s="33">
        <v>2046</v>
      </c>
      <c r="AG73" s="33">
        <v>3819</v>
      </c>
      <c r="AH73" s="33">
        <v>26181</v>
      </c>
      <c r="AI73" s="33" t="s">
        <v>1975</v>
      </c>
      <c r="AJ73" s="33"/>
      <c r="AL73" s="35"/>
      <c r="AM73" s="35"/>
    </row>
    <row r="74" spans="1:39" ht="15.95" customHeight="1" x14ac:dyDescent="0.25">
      <c r="A74" s="11">
        <f t="shared" si="0"/>
        <v>58</v>
      </c>
      <c r="B74" s="12" t="s">
        <v>119</v>
      </c>
      <c r="C74" s="13" t="s">
        <v>120</v>
      </c>
      <c r="D74" s="13" t="s">
        <v>121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>+G74*2.87%</f>
        <v>1291.5</v>
      </c>
      <c r="K74" s="14">
        <f>G74*7.1%</f>
        <v>3194.9999999999995</v>
      </c>
      <c r="L74" s="14">
        <f>G74*1.15%</f>
        <v>517.5</v>
      </c>
      <c r="M74" s="14">
        <f>+G74*3.04%</f>
        <v>1368</v>
      </c>
      <c r="N74" s="14">
        <f>G74*7.09%</f>
        <v>3190.5</v>
      </c>
      <c r="O74" s="14">
        <v>0</v>
      </c>
      <c r="P74" s="14">
        <f>J74+K74+L74+M74+N74</f>
        <v>9562.5</v>
      </c>
      <c r="Q74" s="14">
        <f>+AF74</f>
        <v>0</v>
      </c>
      <c r="R74" s="14">
        <f>+J74+M74+O74+Q74+H74+I74</f>
        <v>3807.83</v>
      </c>
      <c r="S74" s="14">
        <f>+N74+L74+K74</f>
        <v>6903</v>
      </c>
      <c r="T74" s="14">
        <f>+G74-R74</f>
        <v>41192.17</v>
      </c>
      <c r="U74" s="60">
        <f>+AH74-T74</f>
        <v>0</v>
      </c>
      <c r="V74" t="s">
        <v>120</v>
      </c>
      <c r="W74" t="s">
        <v>121</v>
      </c>
      <c r="X74" t="s">
        <v>1500</v>
      </c>
      <c r="Y74">
        <v>2</v>
      </c>
      <c r="Z74" s="33">
        <v>45000</v>
      </c>
      <c r="AA74">
        <v>0</v>
      </c>
      <c r="AB74" s="33">
        <v>45000</v>
      </c>
      <c r="AC74" s="33">
        <v>1291.5</v>
      </c>
      <c r="AD74" s="33">
        <v>1148.33</v>
      </c>
      <c r="AE74" s="33">
        <v>1368</v>
      </c>
      <c r="AF74">
        <v>0</v>
      </c>
      <c r="AG74" s="33">
        <v>3807.83</v>
      </c>
      <c r="AH74" s="33">
        <v>41192.17</v>
      </c>
      <c r="AI74" s="33" t="s">
        <v>1975</v>
      </c>
      <c r="AJ74" s="33"/>
      <c r="AL74" s="35"/>
      <c r="AM74" s="35"/>
    </row>
    <row r="75" spans="1:39" ht="15.95" customHeight="1" x14ac:dyDescent="0.25">
      <c r="A75" s="11">
        <f t="shared" si="0"/>
        <v>59</v>
      </c>
      <c r="B75" s="12" t="s">
        <v>119</v>
      </c>
      <c r="C75" s="13" t="s">
        <v>122</v>
      </c>
      <c r="D75" s="13" t="s">
        <v>123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>+G75*2.87%</f>
        <v>1116.12004</v>
      </c>
      <c r="K75" s="14">
        <f>G75*7.1%</f>
        <v>2761.1331999999998</v>
      </c>
      <c r="L75" s="14">
        <f>G75*1.15%</f>
        <v>447.22579999999994</v>
      </c>
      <c r="M75" s="14">
        <f>+G75*3.04%</f>
        <v>1182.2316799999999</v>
      </c>
      <c r="N75" s="14">
        <f>G75*7.09%</f>
        <v>2757.2442799999999</v>
      </c>
      <c r="O75" s="14">
        <v>0</v>
      </c>
      <c r="P75" s="14">
        <f>J75+K75+L75+M75+N75</f>
        <v>8263.9549999999999</v>
      </c>
      <c r="Q75" s="14">
        <f>+AF75</f>
        <v>10278.040000000001</v>
      </c>
      <c r="R75" s="14">
        <f>+J75+M75+O75+Q75+H75+I75</f>
        <v>12862.271719999999</v>
      </c>
      <c r="S75" s="14">
        <f>+N75+L75+K75</f>
        <v>5965.6032799999994</v>
      </c>
      <c r="T75" s="14">
        <f>+G75-R75</f>
        <v>26026.92828</v>
      </c>
      <c r="U75" s="60">
        <f>+AH75-T75</f>
        <v>1.720000000204891E-3</v>
      </c>
      <c r="V75" t="s">
        <v>122</v>
      </c>
      <c r="W75" t="s">
        <v>123</v>
      </c>
      <c r="X75" t="s">
        <v>1279</v>
      </c>
      <c r="Y75">
        <v>5</v>
      </c>
      <c r="Z75" s="33">
        <v>38889.199999999997</v>
      </c>
      <c r="AA75">
        <v>0</v>
      </c>
      <c r="AB75" s="33">
        <v>38889.199999999997</v>
      </c>
      <c r="AC75" s="33">
        <v>1116.1199999999999</v>
      </c>
      <c r="AD75">
        <v>285.88</v>
      </c>
      <c r="AE75" s="33">
        <v>1182.23</v>
      </c>
      <c r="AF75" s="33">
        <v>10278.040000000001</v>
      </c>
      <c r="AG75" s="33">
        <v>12862.27</v>
      </c>
      <c r="AH75" s="33">
        <v>26026.93</v>
      </c>
      <c r="AI75" s="33" t="s">
        <v>1975</v>
      </c>
      <c r="AJ75" s="33"/>
      <c r="AL75" s="35"/>
      <c r="AM75" s="35"/>
    </row>
    <row r="76" spans="1:39" ht="15.95" customHeight="1" x14ac:dyDescent="0.25">
      <c r="A76" s="11">
        <f t="shared" si="0"/>
        <v>60</v>
      </c>
      <c r="B76" s="12" t="s">
        <v>119</v>
      </c>
      <c r="C76" s="13" t="s">
        <v>124</v>
      </c>
      <c r="D76" s="13" t="s">
        <v>125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>+G76*2.87%</f>
        <v>1054.7249999999999</v>
      </c>
      <c r="K76" s="14">
        <f>G76*7.1%</f>
        <v>2609.2499999999995</v>
      </c>
      <c r="L76" s="14">
        <f>G76*1.15%</f>
        <v>422.625</v>
      </c>
      <c r="M76" s="14">
        <f>+G76*3.04%</f>
        <v>1117.2</v>
      </c>
      <c r="N76" s="14">
        <f>G76*7.09%</f>
        <v>2605.5750000000003</v>
      </c>
      <c r="O76" s="14">
        <v>0</v>
      </c>
      <c r="P76" s="14">
        <f>J76+K76+L76+M76+N76</f>
        <v>7809.375</v>
      </c>
      <c r="Q76" s="14">
        <f>+AF76</f>
        <v>19637.39</v>
      </c>
      <c r="R76" s="14">
        <f>+J76+M76+O76+Q76+H76+I76</f>
        <v>21809.314999999999</v>
      </c>
      <c r="S76" s="14">
        <f>+N76+L76+K76</f>
        <v>5637.45</v>
      </c>
      <c r="T76" s="14">
        <f>+G76-R76</f>
        <v>14940.685000000001</v>
      </c>
      <c r="U76" s="60">
        <f>+AH76-T76</f>
        <v>-5.0000000010186341E-3</v>
      </c>
      <c r="V76" t="s">
        <v>124</v>
      </c>
      <c r="W76" t="s">
        <v>125</v>
      </c>
      <c r="X76" t="s">
        <v>1117</v>
      </c>
      <c r="Y76">
        <v>6</v>
      </c>
      <c r="Z76" s="33">
        <v>36750</v>
      </c>
      <c r="AA76">
        <v>0</v>
      </c>
      <c r="AB76" s="33">
        <v>36750</v>
      </c>
      <c r="AC76" s="33">
        <v>1054.73</v>
      </c>
      <c r="AD76">
        <v>0</v>
      </c>
      <c r="AE76" s="33">
        <v>1117.2</v>
      </c>
      <c r="AF76" s="33">
        <v>19637.39</v>
      </c>
      <c r="AG76" s="33">
        <v>21809.32</v>
      </c>
      <c r="AH76" s="33">
        <v>14940.68</v>
      </c>
      <c r="AI76" s="33" t="s">
        <v>1975</v>
      </c>
      <c r="AJ76" s="33"/>
      <c r="AL76" s="35"/>
      <c r="AM76" s="35"/>
    </row>
    <row r="77" spans="1:39" ht="15.95" customHeight="1" x14ac:dyDescent="0.25">
      <c r="A77" s="11">
        <f t="shared" si="0"/>
        <v>61</v>
      </c>
      <c r="B77" s="12" t="s">
        <v>119</v>
      </c>
      <c r="C77" s="13" t="s">
        <v>126</v>
      </c>
      <c r="D77" s="13" t="s">
        <v>127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>+G77*2.87%</f>
        <v>1233.1242</v>
      </c>
      <c r="K77" s="14">
        <f>G77*7.1%</f>
        <v>3050.5859999999998</v>
      </c>
      <c r="L77" s="14">
        <f>G77*1.15%</f>
        <v>494.10899999999998</v>
      </c>
      <c r="M77" s="14">
        <f>+G77*3.04%</f>
        <v>1306.1664000000001</v>
      </c>
      <c r="N77" s="14">
        <f>G77*7.09%</f>
        <v>3046.2894000000001</v>
      </c>
      <c r="O77" s="14">
        <v>0</v>
      </c>
      <c r="P77" s="14">
        <f>J77+K77+L77+M77+N77</f>
        <v>9130.2749999999996</v>
      </c>
      <c r="Q77" s="14">
        <f>+AF77</f>
        <v>7004.94</v>
      </c>
      <c r="R77" s="14">
        <f>+J77+M77+O77+Q77+H77+I77</f>
        <v>10405.490599999999</v>
      </c>
      <c r="S77" s="14">
        <f>+N77+L77+K77</f>
        <v>6590.9843999999994</v>
      </c>
      <c r="T77" s="14">
        <f>+G77-R77</f>
        <v>32560.509400000003</v>
      </c>
      <c r="U77" s="60">
        <f>+AH77-T77</f>
        <v>5.9999999575666152E-4</v>
      </c>
      <c r="V77" t="s">
        <v>126</v>
      </c>
      <c r="W77" t="s">
        <v>127</v>
      </c>
      <c r="X77" t="s">
        <v>1099</v>
      </c>
      <c r="Y77">
        <v>3</v>
      </c>
      <c r="Z77" s="33">
        <v>42966</v>
      </c>
      <c r="AA77">
        <v>0</v>
      </c>
      <c r="AB77" s="33">
        <v>42966</v>
      </c>
      <c r="AC77" s="33">
        <v>1233.1199999999999</v>
      </c>
      <c r="AD77">
        <v>861.26</v>
      </c>
      <c r="AE77" s="33">
        <v>1306.17</v>
      </c>
      <c r="AF77" s="33">
        <v>7004.94</v>
      </c>
      <c r="AG77" s="33">
        <v>10405.49</v>
      </c>
      <c r="AH77" s="33">
        <v>32560.51</v>
      </c>
      <c r="AI77" s="33" t="s">
        <v>1975</v>
      </c>
      <c r="AJ77" s="33"/>
      <c r="AL77" s="35"/>
      <c r="AM77" s="35"/>
    </row>
    <row r="78" spans="1:39" ht="15.95" customHeight="1" x14ac:dyDescent="0.25">
      <c r="A78" s="11">
        <f t="shared" si="0"/>
        <v>62</v>
      </c>
      <c r="B78" s="12" t="s">
        <v>119</v>
      </c>
      <c r="C78" s="13" t="s">
        <v>128</v>
      </c>
      <c r="D78" s="13" t="s">
        <v>127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>+G78*2.87%</f>
        <v>861</v>
      </c>
      <c r="K78" s="14">
        <f>G78*7.1%</f>
        <v>2130</v>
      </c>
      <c r="L78" s="14">
        <f>G78*1.15%</f>
        <v>345</v>
      </c>
      <c r="M78" s="14">
        <f>+G78*3.04%</f>
        <v>912</v>
      </c>
      <c r="N78" s="14">
        <f>G78*7.09%</f>
        <v>2127</v>
      </c>
      <c r="O78" s="14">
        <v>1587.38</v>
      </c>
      <c r="P78" s="14">
        <f>J78+K78+L78+M78+N78</f>
        <v>6375</v>
      </c>
      <c r="Q78" s="14">
        <v>1546</v>
      </c>
      <c r="R78" s="14">
        <f>+J78+M78+O78+Q78+H78+I78</f>
        <v>4906.38</v>
      </c>
      <c r="S78" s="14">
        <f>+N78+L78+K78</f>
        <v>4602</v>
      </c>
      <c r="T78" s="14">
        <f>+G78-R78</f>
        <v>25093.62</v>
      </c>
      <c r="U78" s="60">
        <f>+AH78-T78</f>
        <v>0</v>
      </c>
      <c r="V78" t="s">
        <v>128</v>
      </c>
      <c r="W78" t="s">
        <v>127</v>
      </c>
      <c r="X78" t="s">
        <v>1391</v>
      </c>
      <c r="Y78">
        <v>12</v>
      </c>
      <c r="Z78" s="33">
        <v>30000</v>
      </c>
      <c r="AA78">
        <v>0</v>
      </c>
      <c r="AB78" s="33">
        <v>30000</v>
      </c>
      <c r="AC78">
        <v>861</v>
      </c>
      <c r="AD78">
        <v>0</v>
      </c>
      <c r="AE78">
        <v>912</v>
      </c>
      <c r="AF78" s="33">
        <v>3133.38</v>
      </c>
      <c r="AG78" s="33">
        <v>4906.38</v>
      </c>
      <c r="AH78" s="33">
        <v>25093.62</v>
      </c>
      <c r="AI78" s="33" t="s">
        <v>1975</v>
      </c>
      <c r="AJ78" s="33"/>
      <c r="AL78" s="35"/>
      <c r="AM78" s="35"/>
    </row>
    <row r="79" spans="1:39" ht="15.95" customHeight="1" x14ac:dyDescent="0.25">
      <c r="A79" s="11">
        <f t="shared" si="0"/>
        <v>63</v>
      </c>
      <c r="B79" s="12" t="s">
        <v>119</v>
      </c>
      <c r="C79" s="13" t="s">
        <v>129</v>
      </c>
      <c r="D79" s="13" t="s">
        <v>1042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>+G79*2.87%</f>
        <v>2583</v>
      </c>
      <c r="K79" s="14">
        <f>G79*7.1%</f>
        <v>6389.9999999999991</v>
      </c>
      <c r="L79" s="14">
        <f>G79*1.15%</f>
        <v>1035</v>
      </c>
      <c r="M79" s="14">
        <f>+G79*3.04%</f>
        <v>2736</v>
      </c>
      <c r="N79" s="14">
        <f>G79*7.09%</f>
        <v>6381</v>
      </c>
      <c r="O79" s="14">
        <v>0</v>
      </c>
      <c r="P79" s="14">
        <f>J79+K79+L79+M79+N79</f>
        <v>19125</v>
      </c>
      <c r="Q79" s="14">
        <f>+AF79</f>
        <v>0</v>
      </c>
      <c r="R79" s="14">
        <f>+J79+M79+O79+Q79+H79+I79</f>
        <v>15072.12</v>
      </c>
      <c r="S79" s="14">
        <f>+N79+L79+K79</f>
        <v>13806</v>
      </c>
      <c r="T79" s="14">
        <f>+G79-R79</f>
        <v>74927.88</v>
      </c>
      <c r="U79" s="60">
        <f>+AH79-T79</f>
        <v>0</v>
      </c>
      <c r="V79" t="s">
        <v>129</v>
      </c>
      <c r="W79" t="s">
        <v>1042</v>
      </c>
      <c r="X79" t="s">
        <v>1103</v>
      </c>
      <c r="Y79">
        <v>1</v>
      </c>
      <c r="Z79" s="33">
        <v>90000</v>
      </c>
      <c r="AA79">
        <v>0</v>
      </c>
      <c r="AB79" s="33">
        <v>90000</v>
      </c>
      <c r="AC79" s="33">
        <v>2583</v>
      </c>
      <c r="AD79" s="33">
        <v>9753.1200000000008</v>
      </c>
      <c r="AE79" s="33">
        <v>2736</v>
      </c>
      <c r="AF79">
        <v>0</v>
      </c>
      <c r="AG79" s="33">
        <v>15072.12</v>
      </c>
      <c r="AH79" s="33">
        <v>74927.88</v>
      </c>
      <c r="AI79" s="33" t="s">
        <v>1975</v>
      </c>
      <c r="AJ79" s="33"/>
      <c r="AL79" s="35"/>
      <c r="AM79" s="35"/>
    </row>
    <row r="80" spans="1:39" ht="15.95" customHeight="1" x14ac:dyDescent="0.25">
      <c r="A80" s="11">
        <f t="shared" si="0"/>
        <v>64</v>
      </c>
      <c r="B80" s="12" t="s">
        <v>119</v>
      </c>
      <c r="C80" s="13" t="s">
        <v>130</v>
      </c>
      <c r="D80" s="13" t="s">
        <v>105</v>
      </c>
      <c r="E80" s="13" t="s">
        <v>29</v>
      </c>
      <c r="F80" s="13" t="s">
        <v>30</v>
      </c>
      <c r="G80" s="14">
        <v>50000</v>
      </c>
      <c r="H80" s="14">
        <v>1615.89</v>
      </c>
      <c r="I80" s="14">
        <v>0</v>
      </c>
      <c r="J80" s="14">
        <f>+G80*2.87%</f>
        <v>1435</v>
      </c>
      <c r="K80" s="14">
        <f>G80*7.1%</f>
        <v>3549.9999999999995</v>
      </c>
      <c r="L80" s="14">
        <f>G80*1.15%</f>
        <v>575</v>
      </c>
      <c r="M80" s="14">
        <f>+G80*3.04%</f>
        <v>1520</v>
      </c>
      <c r="N80" s="14">
        <f>G80*7.09%</f>
        <v>3545.0000000000005</v>
      </c>
      <c r="O80" s="14">
        <v>1587.38</v>
      </c>
      <c r="P80" s="14">
        <f>J80+K80+L80+M80+N80</f>
        <v>10625</v>
      </c>
      <c r="Q80" s="14">
        <v>1546</v>
      </c>
      <c r="R80" s="14">
        <f>+J80+M80+O80+Q80+H80+I80</f>
        <v>7704.27</v>
      </c>
      <c r="S80" s="14">
        <f>+N80+L80+K80</f>
        <v>7670</v>
      </c>
      <c r="T80" s="14">
        <f>+G80-R80</f>
        <v>42295.729999999996</v>
      </c>
      <c r="U80" s="60">
        <f>+AH80-T80</f>
        <v>0</v>
      </c>
      <c r="V80" t="s">
        <v>130</v>
      </c>
      <c r="W80" t="s">
        <v>105</v>
      </c>
      <c r="X80" t="s">
        <v>1254</v>
      </c>
      <c r="Y80">
        <v>4</v>
      </c>
      <c r="Z80" s="33">
        <v>50000</v>
      </c>
      <c r="AA80">
        <v>0</v>
      </c>
      <c r="AB80" s="33">
        <v>50000</v>
      </c>
      <c r="AC80" s="33">
        <v>1435</v>
      </c>
      <c r="AD80" s="33">
        <v>1615.89</v>
      </c>
      <c r="AE80" s="33">
        <v>1520</v>
      </c>
      <c r="AF80" s="33">
        <v>3133.38</v>
      </c>
      <c r="AG80" s="33">
        <v>7704.27</v>
      </c>
      <c r="AH80" s="33">
        <v>42295.73</v>
      </c>
      <c r="AI80" s="33" t="s">
        <v>1975</v>
      </c>
      <c r="AJ80" s="33"/>
      <c r="AL80" s="35"/>
      <c r="AM80" s="35"/>
    </row>
    <row r="81" spans="1:39" ht="15.95" customHeight="1" x14ac:dyDescent="0.25">
      <c r="A81" s="11">
        <f t="shared" si="0"/>
        <v>65</v>
      </c>
      <c r="B81" s="12" t="s">
        <v>131</v>
      </c>
      <c r="C81" s="13" t="s">
        <v>132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>+G81*2.87%</f>
        <v>861</v>
      </c>
      <c r="K81" s="14">
        <f>G81*7.1%</f>
        <v>2130</v>
      </c>
      <c r="L81" s="14">
        <f>G81*1.15%</f>
        <v>345</v>
      </c>
      <c r="M81" s="14">
        <f>+G81*3.04%</f>
        <v>912</v>
      </c>
      <c r="N81" s="14">
        <f>G81*7.09%</f>
        <v>2127</v>
      </c>
      <c r="O81" s="14">
        <v>0</v>
      </c>
      <c r="P81" s="14">
        <f>J81+K81+L81+M81+N81</f>
        <v>6375</v>
      </c>
      <c r="Q81" s="14">
        <f>+AF81</f>
        <v>0</v>
      </c>
      <c r="R81" s="14">
        <f>+J81+M81+O81+Q81+H81+I81</f>
        <v>1773</v>
      </c>
      <c r="S81" s="14">
        <f>+N81+L81+K81</f>
        <v>4602</v>
      </c>
      <c r="T81" s="14">
        <f>+G81-R81</f>
        <v>28227</v>
      </c>
      <c r="U81" s="60">
        <f>+AH81-T81</f>
        <v>0</v>
      </c>
      <c r="V81" t="s">
        <v>132</v>
      </c>
      <c r="W81" t="s">
        <v>32</v>
      </c>
      <c r="X81" t="s">
        <v>1758</v>
      </c>
      <c r="Y81">
        <v>5</v>
      </c>
      <c r="Z81" s="33">
        <v>30000</v>
      </c>
      <c r="AA81">
        <v>0</v>
      </c>
      <c r="AB81" s="33">
        <v>30000</v>
      </c>
      <c r="AC81">
        <v>861</v>
      </c>
      <c r="AD81">
        <v>0</v>
      </c>
      <c r="AE81">
        <v>912</v>
      </c>
      <c r="AF81">
        <v>0</v>
      </c>
      <c r="AG81" s="33">
        <v>1773</v>
      </c>
      <c r="AH81" s="33">
        <v>28227</v>
      </c>
      <c r="AI81" s="33" t="s">
        <v>1975</v>
      </c>
      <c r="AJ81" s="33"/>
      <c r="AL81" s="35"/>
      <c r="AM81" s="35"/>
    </row>
    <row r="82" spans="1:39" ht="15.95" customHeight="1" x14ac:dyDescent="0.25">
      <c r="A82" s="11">
        <f t="shared" si="0"/>
        <v>66</v>
      </c>
      <c r="B82" s="12" t="s">
        <v>131</v>
      </c>
      <c r="C82" s="13" t="s">
        <v>133</v>
      </c>
      <c r="D82" s="13" t="s">
        <v>1043</v>
      </c>
      <c r="E82" s="13" t="s">
        <v>44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>+G82*2.87%</f>
        <v>3300.5</v>
      </c>
      <c r="K82" s="14">
        <f>G82*7.1%</f>
        <v>8164.9999999999991</v>
      </c>
      <c r="L82" s="14">
        <f>G82*1.15%</f>
        <v>1322.5</v>
      </c>
      <c r="M82" s="14">
        <f>+G82*3.04%</f>
        <v>3496</v>
      </c>
      <c r="N82" s="14">
        <f>G82*7.09%</f>
        <v>8153.5000000000009</v>
      </c>
      <c r="O82" s="14">
        <v>0</v>
      </c>
      <c r="P82" s="14">
        <f>J82+K82+L82+M82+N82</f>
        <v>24437.5</v>
      </c>
      <c r="Q82" s="14">
        <f>+AF82</f>
        <v>0</v>
      </c>
      <c r="R82" s="14">
        <f>+J82+M82+O82+Q82+H82+I82</f>
        <v>22430.239999999998</v>
      </c>
      <c r="S82" s="14">
        <f>+N82+L82+K82</f>
        <v>17641</v>
      </c>
      <c r="T82" s="14">
        <f>+G82-R82</f>
        <v>92569.760000000009</v>
      </c>
      <c r="U82" s="60">
        <f>+AH82-T82</f>
        <v>0</v>
      </c>
      <c r="V82" t="s">
        <v>133</v>
      </c>
      <c r="W82" t="s">
        <v>1043</v>
      </c>
      <c r="X82" t="s">
        <v>1444</v>
      </c>
      <c r="Y82">
        <v>10</v>
      </c>
      <c r="Z82" s="33">
        <v>115000</v>
      </c>
      <c r="AA82">
        <v>0</v>
      </c>
      <c r="AB82" s="33">
        <v>115000</v>
      </c>
      <c r="AC82" s="33">
        <v>3300.5</v>
      </c>
      <c r="AD82" s="33">
        <v>15633.74</v>
      </c>
      <c r="AE82" s="33">
        <v>3496</v>
      </c>
      <c r="AF82">
        <v>0</v>
      </c>
      <c r="AG82" s="33">
        <v>22430.240000000002</v>
      </c>
      <c r="AH82" s="33">
        <v>92569.76</v>
      </c>
      <c r="AI82" s="33" t="s">
        <v>1975</v>
      </c>
      <c r="AJ82" s="33"/>
      <c r="AL82" s="35"/>
      <c r="AM82" s="35"/>
    </row>
    <row r="83" spans="1:39" ht="15.95" customHeight="1" x14ac:dyDescent="0.25">
      <c r="A83" s="11">
        <f t="shared" ref="A83:A146" si="1">1+A82</f>
        <v>67</v>
      </c>
      <c r="B83" s="12" t="s">
        <v>131</v>
      </c>
      <c r="C83" s="13" t="s">
        <v>134</v>
      </c>
      <c r="D83" s="13" t="s">
        <v>135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>+G83*2.87%</f>
        <v>2152.5</v>
      </c>
      <c r="K83" s="14">
        <f>G83*7.1%</f>
        <v>5324.9999999999991</v>
      </c>
      <c r="L83" s="14">
        <f>G83*1.15%</f>
        <v>862.5</v>
      </c>
      <c r="M83" s="14">
        <f>+G83*3.04%</f>
        <v>2280</v>
      </c>
      <c r="N83" s="14">
        <f>G83*7.09%</f>
        <v>5317.5</v>
      </c>
      <c r="O83" s="14">
        <v>0</v>
      </c>
      <c r="P83" s="14">
        <f>J83+K83+L83+M83+N83</f>
        <v>15937.5</v>
      </c>
      <c r="Q83" s="14">
        <f>+AF83</f>
        <v>2296</v>
      </c>
      <c r="R83" s="14">
        <f>+J83+M83+O83+Q83+H83+I83</f>
        <v>13037.880000000001</v>
      </c>
      <c r="S83" s="14">
        <f>+N83+L83+K83</f>
        <v>11505</v>
      </c>
      <c r="T83" s="14">
        <f>+G83-R83</f>
        <v>61962.119999999995</v>
      </c>
      <c r="U83" s="60">
        <f>+AH83-T83</f>
        <v>0</v>
      </c>
      <c r="V83" t="s">
        <v>134</v>
      </c>
      <c r="W83" t="s">
        <v>135</v>
      </c>
      <c r="X83" t="s">
        <v>1267</v>
      </c>
      <c r="Y83">
        <v>4</v>
      </c>
      <c r="Z83" s="33">
        <v>75000</v>
      </c>
      <c r="AA83">
        <v>0</v>
      </c>
      <c r="AB83" s="33">
        <v>75000</v>
      </c>
      <c r="AC83" s="33">
        <v>2152.5</v>
      </c>
      <c r="AD83" s="33">
        <v>6309.38</v>
      </c>
      <c r="AE83" s="33">
        <v>2280</v>
      </c>
      <c r="AF83" s="33">
        <v>2296</v>
      </c>
      <c r="AG83" s="33">
        <v>13037.88</v>
      </c>
      <c r="AH83" s="33">
        <v>61962.12</v>
      </c>
      <c r="AI83" s="33" t="s">
        <v>1975</v>
      </c>
      <c r="AJ83" s="33"/>
      <c r="AL83" s="35"/>
      <c r="AM83" s="35"/>
    </row>
    <row r="84" spans="1:39" ht="15.95" customHeight="1" x14ac:dyDescent="0.25">
      <c r="A84" s="11">
        <f t="shared" si="1"/>
        <v>68</v>
      </c>
      <c r="B84" s="12" t="s">
        <v>131</v>
      </c>
      <c r="C84" s="13" t="s">
        <v>136</v>
      </c>
      <c r="D84" s="13" t="s">
        <v>135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>+G84*2.87%</f>
        <v>2152.5</v>
      </c>
      <c r="K84" s="14">
        <f>G84*7.1%</f>
        <v>5324.9999999999991</v>
      </c>
      <c r="L84" s="14">
        <f>G84*1.15%</f>
        <v>862.5</v>
      </c>
      <c r="M84" s="14">
        <f>+G84*3.04%</f>
        <v>2280</v>
      </c>
      <c r="N84" s="14">
        <f>G84*7.09%</f>
        <v>5317.5</v>
      </c>
      <c r="O84" s="14">
        <v>0</v>
      </c>
      <c r="P84" s="14">
        <f>J84+K84+L84+M84+N84</f>
        <v>15937.5</v>
      </c>
      <c r="Q84" s="14">
        <f>+AF84</f>
        <v>2296</v>
      </c>
      <c r="R84" s="14">
        <f>+J84+M84+O84+Q84+H84+I84</f>
        <v>13037.880000000001</v>
      </c>
      <c r="S84" s="14">
        <f>+N84+L84+K84</f>
        <v>11505</v>
      </c>
      <c r="T84" s="14">
        <f>+G84-R84</f>
        <v>61962.119999999995</v>
      </c>
      <c r="U84" s="60">
        <f>+AH84-T84</f>
        <v>0</v>
      </c>
      <c r="V84" t="s">
        <v>136</v>
      </c>
      <c r="W84" t="s">
        <v>135</v>
      </c>
      <c r="X84" t="s">
        <v>1772</v>
      </c>
      <c r="Y84">
        <v>2</v>
      </c>
      <c r="Z84" s="33">
        <v>75000</v>
      </c>
      <c r="AA84">
        <v>0</v>
      </c>
      <c r="AB84" s="33">
        <v>75000</v>
      </c>
      <c r="AC84" s="33">
        <v>2152.5</v>
      </c>
      <c r="AD84" s="33">
        <v>6309.38</v>
      </c>
      <c r="AE84" s="33">
        <v>2280</v>
      </c>
      <c r="AF84" s="33">
        <v>2296</v>
      </c>
      <c r="AG84" s="33">
        <v>13037.88</v>
      </c>
      <c r="AH84" s="33">
        <v>61962.12</v>
      </c>
      <c r="AI84" s="33" t="s">
        <v>1975</v>
      </c>
      <c r="AJ84" s="33"/>
      <c r="AL84" s="35"/>
      <c r="AM84" s="35"/>
    </row>
    <row r="85" spans="1:39" ht="15.95" customHeight="1" x14ac:dyDescent="0.25">
      <c r="A85" s="11">
        <f t="shared" si="1"/>
        <v>69</v>
      </c>
      <c r="B85" s="12" t="s">
        <v>131</v>
      </c>
      <c r="C85" s="13" t="s">
        <v>137</v>
      </c>
      <c r="D85" s="13" t="s">
        <v>135</v>
      </c>
      <c r="E85" s="13" t="s">
        <v>44</v>
      </c>
      <c r="F85" s="13" t="s">
        <v>35</v>
      </c>
      <c r="G85" s="14">
        <v>75000</v>
      </c>
      <c r="H85" s="14">
        <v>5991.9</v>
      </c>
      <c r="I85" s="14">
        <v>0</v>
      </c>
      <c r="J85" s="14">
        <f>+G85*2.87%</f>
        <v>2152.5</v>
      </c>
      <c r="K85" s="14">
        <f>G85*7.1%</f>
        <v>5324.9999999999991</v>
      </c>
      <c r="L85" s="14">
        <f>G85*1.15%</f>
        <v>862.5</v>
      </c>
      <c r="M85" s="14">
        <f>+G85*3.04%</f>
        <v>2280</v>
      </c>
      <c r="N85" s="14">
        <f>G85*7.09%</f>
        <v>5317.5</v>
      </c>
      <c r="O85" s="14">
        <v>1587.38</v>
      </c>
      <c r="P85" s="14">
        <f>J85+K85+L85+M85+N85</f>
        <v>15937.5</v>
      </c>
      <c r="Q85" s="14">
        <v>0</v>
      </c>
      <c r="R85" s="14">
        <f>+J85+M85+O85+Q85+H85+I85</f>
        <v>12011.779999999999</v>
      </c>
      <c r="S85" s="14">
        <f>+N85+L85+K85</f>
        <v>11505</v>
      </c>
      <c r="T85" s="14">
        <f>+G85-R85</f>
        <v>62988.22</v>
      </c>
      <c r="U85" s="60">
        <f>+AH85-T85</f>
        <v>0</v>
      </c>
      <c r="V85" t="s">
        <v>137</v>
      </c>
      <c r="W85" t="s">
        <v>135</v>
      </c>
      <c r="X85" t="s">
        <v>1240</v>
      </c>
      <c r="Y85">
        <v>3</v>
      </c>
      <c r="Z85" s="33">
        <v>75000</v>
      </c>
      <c r="AA85">
        <v>0</v>
      </c>
      <c r="AB85" s="33">
        <v>75000</v>
      </c>
      <c r="AC85" s="33">
        <v>2152.5</v>
      </c>
      <c r="AD85" s="33">
        <v>5991.9</v>
      </c>
      <c r="AE85" s="33">
        <v>2280</v>
      </c>
      <c r="AF85" s="33">
        <v>1587.38</v>
      </c>
      <c r="AG85" s="33">
        <v>12011.78</v>
      </c>
      <c r="AH85" s="33">
        <v>62988.22</v>
      </c>
      <c r="AI85" s="33" t="s">
        <v>1975</v>
      </c>
      <c r="AJ85" s="33"/>
      <c r="AL85" s="35"/>
      <c r="AM85" s="35"/>
    </row>
    <row r="86" spans="1:39" ht="15.95" customHeight="1" x14ac:dyDescent="0.25">
      <c r="A86" s="11">
        <f t="shared" si="1"/>
        <v>70</v>
      </c>
      <c r="B86" s="12" t="s">
        <v>131</v>
      </c>
      <c r="C86" s="13" t="s">
        <v>1028</v>
      </c>
      <c r="D86" s="13" t="s">
        <v>1027</v>
      </c>
      <c r="E86" s="13" t="s">
        <v>44</v>
      </c>
      <c r="F86" s="13" t="s">
        <v>35</v>
      </c>
      <c r="G86" s="14">
        <v>65000</v>
      </c>
      <c r="H86" s="14">
        <v>4427.58</v>
      </c>
      <c r="I86" s="14">
        <v>0</v>
      </c>
      <c r="J86" s="14">
        <f>+G86*2.87%</f>
        <v>1865.5</v>
      </c>
      <c r="K86" s="14">
        <f>G86*7.1%</f>
        <v>4615</v>
      </c>
      <c r="L86" s="14">
        <f>G86*1.15%</f>
        <v>747.5</v>
      </c>
      <c r="M86" s="14">
        <f>+G86*3.04%</f>
        <v>1976</v>
      </c>
      <c r="N86" s="14">
        <f>G86*7.09%</f>
        <v>4608.5</v>
      </c>
      <c r="O86" s="14">
        <v>0</v>
      </c>
      <c r="P86" s="14">
        <f>J86+K86+L86+M86+N86</f>
        <v>13812.5</v>
      </c>
      <c r="Q86" s="14">
        <f>+AF86</f>
        <v>0</v>
      </c>
      <c r="R86" s="14">
        <f>+J86+M86+O86+Q86+H86+I86</f>
        <v>8269.08</v>
      </c>
      <c r="S86" s="14">
        <f>+N86+L86+K86</f>
        <v>9971</v>
      </c>
      <c r="T86" s="14">
        <f>+G86-R86</f>
        <v>56730.92</v>
      </c>
      <c r="U86" s="60">
        <f>+AH86-T86</f>
        <v>0</v>
      </c>
      <c r="V86" t="s">
        <v>1028</v>
      </c>
      <c r="W86" t="s">
        <v>1027</v>
      </c>
      <c r="X86" t="s">
        <v>1823</v>
      </c>
      <c r="Y86">
        <v>4</v>
      </c>
      <c r="Z86" s="33">
        <v>65000</v>
      </c>
      <c r="AA86">
        <v>0</v>
      </c>
      <c r="AB86" s="33">
        <v>65000</v>
      </c>
      <c r="AC86" s="33">
        <v>1865.5</v>
      </c>
      <c r="AD86" s="33">
        <v>4427.58</v>
      </c>
      <c r="AE86" s="33">
        <v>1976</v>
      </c>
      <c r="AF86">
        <v>0</v>
      </c>
      <c r="AG86" s="33">
        <v>8269.08</v>
      </c>
      <c r="AH86" s="33">
        <v>56730.92</v>
      </c>
      <c r="AI86" s="33" t="s">
        <v>1976</v>
      </c>
      <c r="AJ86" s="33"/>
      <c r="AL86" s="35"/>
      <c r="AM86" s="35"/>
    </row>
    <row r="87" spans="1:39" ht="15.95" customHeight="1" x14ac:dyDescent="0.25">
      <c r="A87" s="11">
        <f t="shared" si="1"/>
        <v>71</v>
      </c>
      <c r="B87" s="12" t="s">
        <v>138</v>
      </c>
      <c r="C87" s="13" t="s">
        <v>139</v>
      </c>
      <c r="D87" s="13" t="s">
        <v>140</v>
      </c>
      <c r="E87" s="13" t="s">
        <v>44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>+G87*2.87%</f>
        <v>1291.5</v>
      </c>
      <c r="K87" s="14">
        <f>G87*7.1%</f>
        <v>3194.9999999999995</v>
      </c>
      <c r="L87" s="14">
        <f>G87*1.15%</f>
        <v>517.5</v>
      </c>
      <c r="M87" s="14">
        <f>+G87*3.04%</f>
        <v>1368</v>
      </c>
      <c r="N87" s="14">
        <f>G87*7.09%</f>
        <v>3190.5</v>
      </c>
      <c r="O87" s="14">
        <v>0</v>
      </c>
      <c r="P87" s="14">
        <f>J87+K87+L87+M87+N87</f>
        <v>9562.5</v>
      </c>
      <c r="Q87" s="14">
        <f>+AF87</f>
        <v>0</v>
      </c>
      <c r="R87" s="14">
        <f>+J87+M87+O87+Q87+H87+I87</f>
        <v>3807.83</v>
      </c>
      <c r="S87" s="14">
        <f>+N87+L87+K87</f>
        <v>6903</v>
      </c>
      <c r="T87" s="14">
        <f>+G87-R87</f>
        <v>41192.17</v>
      </c>
      <c r="U87" s="60">
        <f>+AH87-T87</f>
        <v>0</v>
      </c>
      <c r="V87" t="s">
        <v>139</v>
      </c>
      <c r="W87" t="s">
        <v>140</v>
      </c>
      <c r="X87" t="s">
        <v>1795</v>
      </c>
      <c r="Y87">
        <v>5</v>
      </c>
      <c r="Z87" s="33">
        <v>45000</v>
      </c>
      <c r="AA87">
        <v>0</v>
      </c>
      <c r="AB87" s="33">
        <v>45000</v>
      </c>
      <c r="AC87" s="33">
        <v>1291.5</v>
      </c>
      <c r="AD87" s="33">
        <v>1148.33</v>
      </c>
      <c r="AE87" s="33">
        <v>1368</v>
      </c>
      <c r="AF87">
        <v>0</v>
      </c>
      <c r="AG87" s="33">
        <v>3807.83</v>
      </c>
      <c r="AH87" s="33">
        <v>41192.17</v>
      </c>
      <c r="AI87" s="33" t="s">
        <v>1975</v>
      </c>
      <c r="AJ87" s="33"/>
      <c r="AL87" s="35"/>
      <c r="AM87" s="35"/>
    </row>
    <row r="88" spans="1:39" ht="12.75" customHeight="1" x14ac:dyDescent="0.25">
      <c r="A88" s="11">
        <f t="shared" si="1"/>
        <v>72</v>
      </c>
      <c r="B88" s="12" t="s">
        <v>138</v>
      </c>
      <c r="C88" s="13" t="s">
        <v>141</v>
      </c>
      <c r="D88" s="13" t="s">
        <v>142</v>
      </c>
      <c r="E88" s="13" t="s">
        <v>29</v>
      </c>
      <c r="F88" s="13" t="s">
        <v>35</v>
      </c>
      <c r="G88" s="14">
        <v>65000</v>
      </c>
      <c r="H88" s="14">
        <v>4110.1000000000004</v>
      </c>
      <c r="I88" s="14">
        <v>0</v>
      </c>
      <c r="J88" s="14">
        <f>+G88*2.87%</f>
        <v>1865.5</v>
      </c>
      <c r="K88" s="14">
        <f>G88*7.1%</f>
        <v>4615</v>
      </c>
      <c r="L88" s="14">
        <f>G88*1.15%</f>
        <v>747.5</v>
      </c>
      <c r="M88" s="14">
        <f>+G88*3.04%</f>
        <v>1976</v>
      </c>
      <c r="N88" s="14">
        <f>G88*7.09%</f>
        <v>4608.5</v>
      </c>
      <c r="O88" s="14">
        <v>1587.38</v>
      </c>
      <c r="P88" s="14">
        <f>J88+K88+L88+M88+N88</f>
        <v>13812.5</v>
      </c>
      <c r="Q88" s="14">
        <v>0</v>
      </c>
      <c r="R88" s="14">
        <f>+J88+M88+O88+Q88+H88+I88</f>
        <v>9538.98</v>
      </c>
      <c r="S88" s="14">
        <f>+N88+L88+K88</f>
        <v>9971</v>
      </c>
      <c r="T88" s="14">
        <f>+G88-R88</f>
        <v>55461.020000000004</v>
      </c>
      <c r="U88" s="60">
        <f>+AH88-T88</f>
        <v>0</v>
      </c>
      <c r="V88" t="s">
        <v>141</v>
      </c>
      <c r="W88" t="s">
        <v>142</v>
      </c>
      <c r="X88" t="s">
        <v>1150</v>
      </c>
      <c r="Y88">
        <v>1</v>
      </c>
      <c r="Z88" s="33">
        <v>65000</v>
      </c>
      <c r="AA88">
        <v>0</v>
      </c>
      <c r="AB88" s="33">
        <v>65000</v>
      </c>
      <c r="AC88" s="33">
        <v>1865.5</v>
      </c>
      <c r="AD88" s="33">
        <v>4110.1000000000004</v>
      </c>
      <c r="AE88" s="33">
        <v>1976</v>
      </c>
      <c r="AF88" s="33">
        <v>1587.38</v>
      </c>
      <c r="AG88" s="33">
        <v>9538.98</v>
      </c>
      <c r="AH88" s="33">
        <v>55461.02</v>
      </c>
      <c r="AI88" s="33" t="s">
        <v>1975</v>
      </c>
      <c r="AJ88" s="33"/>
      <c r="AL88" s="35"/>
      <c r="AM88" s="35"/>
    </row>
    <row r="89" spans="1:39" ht="15.95" customHeight="1" x14ac:dyDescent="0.25">
      <c r="A89" s="11">
        <f t="shared" si="1"/>
        <v>73</v>
      </c>
      <c r="B89" s="12" t="s">
        <v>138</v>
      </c>
      <c r="C89" s="13" t="s">
        <v>143</v>
      </c>
      <c r="D89" s="13" t="s">
        <v>1044</v>
      </c>
      <c r="E89" s="13" t="s">
        <v>44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>+G89*2.87%</f>
        <v>1492.4</v>
      </c>
      <c r="K89" s="14">
        <f>G89*7.1%</f>
        <v>3691.9999999999995</v>
      </c>
      <c r="L89" s="14">
        <f>G89*1.15%</f>
        <v>598</v>
      </c>
      <c r="M89" s="14">
        <f>+G89*3.04%</f>
        <v>1580.8</v>
      </c>
      <c r="N89" s="14">
        <f>G89*7.09%</f>
        <v>3686.8</v>
      </c>
      <c r="O89" s="14">
        <v>0</v>
      </c>
      <c r="P89" s="14">
        <f>J89+K89+L89+M89+N89</f>
        <v>11050</v>
      </c>
      <c r="Q89" s="14">
        <f>+AF89</f>
        <v>35822.92</v>
      </c>
      <c r="R89" s="14">
        <f>+J89+M89+O89+Q89+H89+I89</f>
        <v>41032.389999999992</v>
      </c>
      <c r="S89" s="14">
        <f>+N89+L89+K89</f>
        <v>7976.7999999999993</v>
      </c>
      <c r="T89" s="14">
        <f>+G89-R89</f>
        <v>10967.610000000008</v>
      </c>
      <c r="U89" s="60">
        <f>+AH89-T89</f>
        <v>0</v>
      </c>
      <c r="V89" t="s">
        <v>143</v>
      </c>
      <c r="W89" t="s">
        <v>1044</v>
      </c>
      <c r="X89" t="s">
        <v>1236</v>
      </c>
      <c r="Y89">
        <v>3</v>
      </c>
      <c r="Z89" s="33">
        <v>52000</v>
      </c>
      <c r="AA89">
        <v>0</v>
      </c>
      <c r="AB89" s="33">
        <v>52000</v>
      </c>
      <c r="AC89" s="33">
        <v>1492.4</v>
      </c>
      <c r="AD89" s="33">
        <v>2136.27</v>
      </c>
      <c r="AE89" s="33">
        <v>1580.8</v>
      </c>
      <c r="AF89" s="33">
        <v>35822.92</v>
      </c>
      <c r="AG89" s="33">
        <v>41032.39</v>
      </c>
      <c r="AH89" s="33">
        <v>10967.61</v>
      </c>
      <c r="AI89" s="33" t="s">
        <v>1975</v>
      </c>
      <c r="AJ89" s="33"/>
      <c r="AL89" s="35"/>
      <c r="AM89" s="35"/>
    </row>
    <row r="90" spans="1:39" ht="15.95" customHeight="1" x14ac:dyDescent="0.25">
      <c r="A90" s="11">
        <f t="shared" si="1"/>
        <v>74</v>
      </c>
      <c r="B90" s="12" t="s">
        <v>138</v>
      </c>
      <c r="C90" s="13" t="s">
        <v>144</v>
      </c>
      <c r="D90" s="13" t="s">
        <v>989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>+G90*2.87%</f>
        <v>1305.8499999999999</v>
      </c>
      <c r="K90" s="14">
        <f>G90*7.1%</f>
        <v>3230.4999999999995</v>
      </c>
      <c r="L90" s="14">
        <f>G90*1.15%</f>
        <v>523.25</v>
      </c>
      <c r="M90" s="14">
        <f>+G90*3.04%</f>
        <v>1383.2</v>
      </c>
      <c r="N90" s="14">
        <f>G90*7.09%</f>
        <v>3225.9500000000003</v>
      </c>
      <c r="O90" s="14">
        <v>0</v>
      </c>
      <c r="P90" s="14">
        <f>J90+K90+L90+M90+N90</f>
        <v>9668.75</v>
      </c>
      <c r="Q90" s="14">
        <f>+AF90</f>
        <v>0</v>
      </c>
      <c r="R90" s="14">
        <f>+J90+M90+O90+Q90+H90+I90</f>
        <v>3907.9400000000005</v>
      </c>
      <c r="S90" s="14">
        <f>+N90+L90+K90</f>
        <v>6979.7</v>
      </c>
      <c r="T90" s="14">
        <f>+G90-R90</f>
        <v>41592.06</v>
      </c>
      <c r="U90" s="60">
        <f>+AH90-T90</f>
        <v>0</v>
      </c>
      <c r="V90" t="s">
        <v>144</v>
      </c>
      <c r="W90" t="s">
        <v>989</v>
      </c>
      <c r="X90" t="s">
        <v>1722</v>
      </c>
      <c r="Y90">
        <v>7</v>
      </c>
      <c r="Z90" s="33">
        <v>45500</v>
      </c>
      <c r="AA90">
        <v>0</v>
      </c>
      <c r="AB90" s="33">
        <v>45500</v>
      </c>
      <c r="AC90" s="33">
        <v>1305.8499999999999</v>
      </c>
      <c r="AD90" s="33">
        <v>1218.8900000000001</v>
      </c>
      <c r="AE90" s="33">
        <v>1383.2</v>
      </c>
      <c r="AF90">
        <v>0</v>
      </c>
      <c r="AG90" s="33">
        <v>3907.94</v>
      </c>
      <c r="AH90" s="33">
        <v>41592.06</v>
      </c>
      <c r="AI90" s="33" t="s">
        <v>1975</v>
      </c>
      <c r="AJ90" s="33"/>
      <c r="AL90" s="35"/>
      <c r="AM90" s="35"/>
    </row>
    <row r="91" spans="1:39" ht="15.95" customHeight="1" x14ac:dyDescent="0.25">
      <c r="A91" s="11">
        <f t="shared" si="1"/>
        <v>75</v>
      </c>
      <c r="B91" s="12" t="s">
        <v>138</v>
      </c>
      <c r="C91" s="13" t="s">
        <v>145</v>
      </c>
      <c r="D91" s="13" t="s">
        <v>140</v>
      </c>
      <c r="E91" s="13" t="s">
        <v>44</v>
      </c>
      <c r="F91" s="13" t="s">
        <v>35</v>
      </c>
      <c r="G91" s="14">
        <v>45000</v>
      </c>
      <c r="H91" s="14">
        <v>910.22</v>
      </c>
      <c r="I91" s="14">
        <v>0</v>
      </c>
      <c r="J91" s="14">
        <f>+G91*2.87%</f>
        <v>1291.5</v>
      </c>
      <c r="K91" s="14">
        <f>G91*7.1%</f>
        <v>3194.9999999999995</v>
      </c>
      <c r="L91" s="14">
        <f>G91*1.15%</f>
        <v>517.5</v>
      </c>
      <c r="M91" s="14">
        <f>+G91*3.04%</f>
        <v>1368</v>
      </c>
      <c r="N91" s="14">
        <f>G91*7.09%</f>
        <v>3190.5</v>
      </c>
      <c r="O91" s="14">
        <v>1587.38</v>
      </c>
      <c r="P91" s="14">
        <f>J91+K91+L91+M91+N91</f>
        <v>9562.5</v>
      </c>
      <c r="Q91" s="14">
        <v>0</v>
      </c>
      <c r="R91" s="14">
        <f>+J91+M91+O91+Q91+H91+I91</f>
        <v>5157.1000000000004</v>
      </c>
      <c r="S91" s="14">
        <f>+N91+L91+K91</f>
        <v>6903</v>
      </c>
      <c r="T91" s="14">
        <f>+G91-R91</f>
        <v>39842.9</v>
      </c>
      <c r="U91" s="60">
        <f>+AH91-T91</f>
        <v>0</v>
      </c>
      <c r="V91" t="s">
        <v>145</v>
      </c>
      <c r="W91" t="s">
        <v>140</v>
      </c>
      <c r="X91" t="s">
        <v>1811</v>
      </c>
      <c r="Y91">
        <v>17</v>
      </c>
      <c r="Z91" s="33">
        <v>45000</v>
      </c>
      <c r="AA91">
        <v>0</v>
      </c>
      <c r="AB91" s="33">
        <v>45000</v>
      </c>
      <c r="AC91" s="33">
        <v>1291.5</v>
      </c>
      <c r="AD91">
        <v>910.22</v>
      </c>
      <c r="AE91" s="33">
        <v>1368</v>
      </c>
      <c r="AF91" s="33">
        <v>1587.38</v>
      </c>
      <c r="AG91" s="33">
        <v>5157.1000000000004</v>
      </c>
      <c r="AH91" s="33">
        <v>39842.9</v>
      </c>
      <c r="AI91" s="33" t="s">
        <v>1975</v>
      </c>
      <c r="AJ91" s="33"/>
      <c r="AL91" s="35"/>
      <c r="AM91" s="35"/>
    </row>
    <row r="92" spans="1:39" ht="15.95" customHeight="1" x14ac:dyDescent="0.25">
      <c r="A92" s="11">
        <f t="shared" si="1"/>
        <v>76</v>
      </c>
      <c r="B92" s="12" t="s">
        <v>138</v>
      </c>
      <c r="C92" s="13" t="s">
        <v>146</v>
      </c>
      <c r="D92" s="13" t="s">
        <v>140</v>
      </c>
      <c r="E92" s="13" t="s">
        <v>44</v>
      </c>
      <c r="F92" s="13" t="s">
        <v>35</v>
      </c>
      <c r="G92" s="14">
        <v>50000</v>
      </c>
      <c r="H92" s="14">
        <v>1854</v>
      </c>
      <c r="I92" s="14">
        <v>0</v>
      </c>
      <c r="J92" s="14">
        <f>+G92*2.87%</f>
        <v>1435</v>
      </c>
      <c r="K92" s="14">
        <f>G92*7.1%</f>
        <v>3549.9999999999995</v>
      </c>
      <c r="L92" s="14">
        <f>G92*1.15%</f>
        <v>575</v>
      </c>
      <c r="M92" s="14">
        <f>+G92*3.04%</f>
        <v>1520</v>
      </c>
      <c r="N92" s="14">
        <f>G92*7.09%</f>
        <v>3545.0000000000005</v>
      </c>
      <c r="O92" s="14">
        <v>0</v>
      </c>
      <c r="P92" s="14">
        <f>J92+K92+L92+M92+N92</f>
        <v>10625</v>
      </c>
      <c r="Q92" s="14">
        <f>+AF92</f>
        <v>5546</v>
      </c>
      <c r="R92" s="14">
        <f>+J92+M92+O92+Q92+H92+I92</f>
        <v>10355</v>
      </c>
      <c r="S92" s="14">
        <f>+N92+L92+K92</f>
        <v>7670</v>
      </c>
      <c r="T92" s="14">
        <f>+G92-R92</f>
        <v>39645</v>
      </c>
      <c r="U92" s="60">
        <f>+AH92-T92</f>
        <v>0</v>
      </c>
      <c r="V92" t="s">
        <v>146</v>
      </c>
      <c r="W92" t="s">
        <v>140</v>
      </c>
      <c r="X92" t="s">
        <v>1749</v>
      </c>
      <c r="Y92">
        <v>6</v>
      </c>
      <c r="Z92" s="33">
        <v>50000</v>
      </c>
      <c r="AA92">
        <v>0</v>
      </c>
      <c r="AB92" s="33">
        <v>50000</v>
      </c>
      <c r="AC92" s="33">
        <v>1435</v>
      </c>
      <c r="AD92" s="33">
        <v>1854</v>
      </c>
      <c r="AE92" s="33">
        <v>1520</v>
      </c>
      <c r="AF92" s="33">
        <v>5546</v>
      </c>
      <c r="AG92" s="33">
        <v>10355</v>
      </c>
      <c r="AH92" s="33">
        <v>39645</v>
      </c>
      <c r="AI92" s="33" t="s">
        <v>1975</v>
      </c>
      <c r="AJ92" s="33"/>
      <c r="AL92" s="35"/>
      <c r="AM92" s="35"/>
    </row>
    <row r="93" spans="1:39" ht="15.95" customHeight="1" x14ac:dyDescent="0.25">
      <c r="A93" s="11">
        <f t="shared" si="1"/>
        <v>77</v>
      </c>
      <c r="B93" s="12" t="s">
        <v>138</v>
      </c>
      <c r="C93" s="13" t="s">
        <v>147</v>
      </c>
      <c r="D93" s="13" t="s">
        <v>140</v>
      </c>
      <c r="E93" s="13" t="s">
        <v>44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>+G93*2.87%</f>
        <v>1291.5</v>
      </c>
      <c r="K93" s="14">
        <f>G93*7.1%</f>
        <v>3194.9999999999995</v>
      </c>
      <c r="L93" s="14">
        <f>G93*1.15%</f>
        <v>517.5</v>
      </c>
      <c r="M93" s="14">
        <f>+G93*3.04%</f>
        <v>1368</v>
      </c>
      <c r="N93" s="14">
        <f>G93*7.09%</f>
        <v>3190.5</v>
      </c>
      <c r="O93" s="14">
        <v>0</v>
      </c>
      <c r="P93" s="14">
        <f>J93+K93+L93+M93+N93</f>
        <v>9562.5</v>
      </c>
      <c r="Q93" s="14">
        <f>+AF93</f>
        <v>0</v>
      </c>
      <c r="R93" s="14">
        <f>+J93+M93+O93+Q93+H93+I93</f>
        <v>3807.83</v>
      </c>
      <c r="S93" s="14">
        <f>+N93+L93+K93</f>
        <v>6903</v>
      </c>
      <c r="T93" s="14">
        <f>+G93-R93</f>
        <v>41192.17</v>
      </c>
      <c r="U93" s="60">
        <f>+AH93-T93</f>
        <v>0</v>
      </c>
      <c r="V93" t="s">
        <v>147</v>
      </c>
      <c r="W93" t="s">
        <v>140</v>
      </c>
      <c r="X93" t="s">
        <v>1767</v>
      </c>
      <c r="Y93">
        <v>14</v>
      </c>
      <c r="Z93" s="33">
        <v>45000</v>
      </c>
      <c r="AA93">
        <v>0</v>
      </c>
      <c r="AB93" s="33">
        <v>45000</v>
      </c>
      <c r="AC93" s="33">
        <v>1291.5</v>
      </c>
      <c r="AD93" s="33">
        <v>1148.33</v>
      </c>
      <c r="AE93" s="33">
        <v>1368</v>
      </c>
      <c r="AF93">
        <v>0</v>
      </c>
      <c r="AG93" s="33">
        <v>3807.83</v>
      </c>
      <c r="AH93" s="33">
        <v>41192.17</v>
      </c>
      <c r="AI93" s="33" t="s">
        <v>1975</v>
      </c>
      <c r="AJ93" s="33"/>
      <c r="AL93" s="35"/>
      <c r="AM93" s="35"/>
    </row>
    <row r="94" spans="1:39" ht="15.95" customHeight="1" x14ac:dyDescent="0.25">
      <c r="A94" s="11">
        <f t="shared" si="1"/>
        <v>78</v>
      </c>
      <c r="B94" s="12" t="s">
        <v>138</v>
      </c>
      <c r="C94" s="13" t="s">
        <v>1077</v>
      </c>
      <c r="D94" s="13" t="s">
        <v>1078</v>
      </c>
      <c r="E94" s="13" t="s">
        <v>44</v>
      </c>
      <c r="F94" s="13" t="s">
        <v>35</v>
      </c>
      <c r="G94" s="14">
        <v>75000</v>
      </c>
      <c r="H94" s="14">
        <v>8341.77</v>
      </c>
      <c r="I94" s="14">
        <v>0</v>
      </c>
      <c r="J94" s="14">
        <f>+G94*2.87%</f>
        <v>2152.5</v>
      </c>
      <c r="K94" s="14">
        <f>G94*7.1%</f>
        <v>5324.9999999999991</v>
      </c>
      <c r="L94" s="14">
        <f>G94*1.15%</f>
        <v>862.5</v>
      </c>
      <c r="M94" s="14">
        <f>+G94*3.04%</f>
        <v>2280</v>
      </c>
      <c r="N94" s="14">
        <f>G94*7.09%</f>
        <v>5317.5</v>
      </c>
      <c r="O94" s="14">
        <v>0</v>
      </c>
      <c r="P94" s="14">
        <f>J94+K94+L94+M94+N94</f>
        <v>15937.5</v>
      </c>
      <c r="Q94" s="14">
        <f>+AF94</f>
        <v>43238.92</v>
      </c>
      <c r="R94" s="14">
        <f>+J94+M94+O94+Q94+H94+I94</f>
        <v>56013.19</v>
      </c>
      <c r="S94" s="14">
        <f>+N94+L94+K94</f>
        <v>11505</v>
      </c>
      <c r="T94" s="14">
        <f>+G94-R94</f>
        <v>18986.809999999998</v>
      </c>
      <c r="U94" s="60">
        <f>+AH94-T94</f>
        <v>0</v>
      </c>
      <c r="V94" t="s">
        <v>1077</v>
      </c>
      <c r="W94" t="s">
        <v>1078</v>
      </c>
      <c r="X94" t="s">
        <v>1146</v>
      </c>
      <c r="Y94">
        <v>2</v>
      </c>
      <c r="Z94" s="33">
        <v>75000</v>
      </c>
      <c r="AA94">
        <v>0</v>
      </c>
      <c r="AB94" s="33">
        <v>75000</v>
      </c>
      <c r="AC94" s="33">
        <v>2152.5</v>
      </c>
      <c r="AD94" s="33">
        <v>8341.77</v>
      </c>
      <c r="AE94" s="33">
        <v>2280</v>
      </c>
      <c r="AF94" s="33">
        <v>43238.92</v>
      </c>
      <c r="AG94" s="33">
        <v>56013.19</v>
      </c>
      <c r="AH94" s="33">
        <v>18986.810000000001</v>
      </c>
      <c r="AI94" s="33" t="s">
        <v>1975</v>
      </c>
      <c r="AJ94" s="33"/>
      <c r="AL94" s="35"/>
      <c r="AM94" s="35"/>
    </row>
    <row r="95" spans="1:39" ht="15.95" customHeight="1" x14ac:dyDescent="0.25">
      <c r="A95" s="11">
        <f t="shared" si="1"/>
        <v>79</v>
      </c>
      <c r="B95" s="12" t="s">
        <v>148</v>
      </c>
      <c r="C95" s="13" t="s">
        <v>149</v>
      </c>
      <c r="D95" s="13" t="s">
        <v>150</v>
      </c>
      <c r="E95" s="13" t="s">
        <v>44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>+G95*2.87%</f>
        <v>1865.5</v>
      </c>
      <c r="K95" s="14">
        <f>G95*7.1%</f>
        <v>4615</v>
      </c>
      <c r="L95" s="14">
        <f>G95*1.15%</f>
        <v>747.5</v>
      </c>
      <c r="M95" s="14">
        <f>+G95*3.04%</f>
        <v>1976</v>
      </c>
      <c r="N95" s="14">
        <f>G95*7.09%</f>
        <v>4608.5</v>
      </c>
      <c r="O95" s="14">
        <v>0</v>
      </c>
      <c r="P95" s="14">
        <f>J95+K95+L95+M95+N95</f>
        <v>13812.5</v>
      </c>
      <c r="Q95" s="14">
        <f>+AF95</f>
        <v>0</v>
      </c>
      <c r="R95" s="14">
        <f>+J95+M95+O95+Q95+H95+I95</f>
        <v>8269.08</v>
      </c>
      <c r="S95" s="14">
        <f>+N95+L95+K95</f>
        <v>9971</v>
      </c>
      <c r="T95" s="14">
        <f>+G95-R95</f>
        <v>56730.92</v>
      </c>
      <c r="U95" s="60">
        <f>+AH95-T95</f>
        <v>0</v>
      </c>
      <c r="V95" t="s">
        <v>149</v>
      </c>
      <c r="W95" t="s">
        <v>150</v>
      </c>
      <c r="X95" t="s">
        <v>1755</v>
      </c>
      <c r="Y95">
        <v>8</v>
      </c>
      <c r="Z95" s="33">
        <v>65000</v>
      </c>
      <c r="AA95">
        <v>0</v>
      </c>
      <c r="AB95" s="33">
        <v>65000</v>
      </c>
      <c r="AC95" s="33">
        <v>1865.5</v>
      </c>
      <c r="AD95" s="33">
        <v>4427.58</v>
      </c>
      <c r="AE95" s="33">
        <v>1976</v>
      </c>
      <c r="AF95">
        <v>0</v>
      </c>
      <c r="AG95" s="33">
        <v>8269.08</v>
      </c>
      <c r="AH95" s="33">
        <v>56730.92</v>
      </c>
      <c r="AI95" s="33" t="s">
        <v>1975</v>
      </c>
      <c r="AJ95" s="33"/>
      <c r="AL95" s="35"/>
      <c r="AM95" s="35"/>
    </row>
    <row r="96" spans="1:39" ht="15.95" customHeight="1" x14ac:dyDescent="0.25">
      <c r="A96" s="11">
        <f t="shared" si="1"/>
        <v>80</v>
      </c>
      <c r="B96" s="12" t="s">
        <v>151</v>
      </c>
      <c r="C96" s="13" t="s">
        <v>152</v>
      </c>
      <c r="D96" s="13" t="s">
        <v>43</v>
      </c>
      <c r="E96" s="13" t="s">
        <v>29</v>
      </c>
      <c r="F96" s="13" t="s">
        <v>30</v>
      </c>
      <c r="G96" s="14">
        <v>85000</v>
      </c>
      <c r="H96" s="14">
        <v>8576.99</v>
      </c>
      <c r="I96" s="14">
        <v>0</v>
      </c>
      <c r="J96" s="14">
        <f>+G96*2.87%</f>
        <v>2439.5</v>
      </c>
      <c r="K96" s="14">
        <f>G96*7.1%</f>
        <v>6034.9999999999991</v>
      </c>
      <c r="L96" s="14">
        <f>G96*1.15%</f>
        <v>977.5</v>
      </c>
      <c r="M96" s="14">
        <f>+G96*3.04%</f>
        <v>2584</v>
      </c>
      <c r="N96" s="14">
        <f>G96*7.09%</f>
        <v>6026.5</v>
      </c>
      <c r="O96" s="14">
        <v>0</v>
      </c>
      <c r="P96" s="14">
        <f>J96+K96+L96+M96+N96</f>
        <v>18062.5</v>
      </c>
      <c r="Q96" s="14">
        <f>+AF96</f>
        <v>9965.76</v>
      </c>
      <c r="R96" s="14">
        <f>+J96+M96+O96+Q96+H96+I96</f>
        <v>23566.25</v>
      </c>
      <c r="S96" s="14">
        <f>+N96+L96+K96</f>
        <v>13039</v>
      </c>
      <c r="T96" s="14">
        <f>+G96-R96</f>
        <v>61433.75</v>
      </c>
      <c r="U96" s="60">
        <f>+AH96-T96</f>
        <v>0</v>
      </c>
      <c r="V96" t="s">
        <v>152</v>
      </c>
      <c r="W96" t="s">
        <v>43</v>
      </c>
      <c r="X96" t="s">
        <v>1190</v>
      </c>
      <c r="Y96">
        <v>6</v>
      </c>
      <c r="Z96" s="33">
        <v>85000</v>
      </c>
      <c r="AA96">
        <v>0</v>
      </c>
      <c r="AB96" s="33">
        <v>85000</v>
      </c>
      <c r="AC96" s="33">
        <v>2439.5</v>
      </c>
      <c r="AD96" s="33">
        <v>8576.99</v>
      </c>
      <c r="AE96" s="33">
        <v>2584</v>
      </c>
      <c r="AF96" s="33">
        <v>9965.76</v>
      </c>
      <c r="AG96" s="33">
        <v>23566.25</v>
      </c>
      <c r="AH96" s="33">
        <v>61433.75</v>
      </c>
      <c r="AI96" s="33" t="s">
        <v>1975</v>
      </c>
      <c r="AJ96" s="33"/>
      <c r="AL96" s="35"/>
      <c r="AM96" s="35"/>
    </row>
    <row r="97" spans="1:39" ht="15.95" customHeight="1" x14ac:dyDescent="0.25">
      <c r="A97" s="11">
        <f t="shared" si="1"/>
        <v>81</v>
      </c>
      <c r="B97" s="12" t="s">
        <v>151</v>
      </c>
      <c r="C97" s="13" t="s">
        <v>153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>+G97*2.87%</f>
        <v>1148</v>
      </c>
      <c r="K97" s="14">
        <f>G97*7.1%</f>
        <v>2839.9999999999995</v>
      </c>
      <c r="L97" s="14">
        <f>G97*1.15%</f>
        <v>460</v>
      </c>
      <c r="M97" s="14">
        <f>+G97*3.04%</f>
        <v>1216</v>
      </c>
      <c r="N97" s="14">
        <f>G97*7.09%</f>
        <v>2836</v>
      </c>
      <c r="O97" s="14">
        <v>0</v>
      </c>
      <c r="P97" s="14">
        <f>J97+K97+L97+M97+N97</f>
        <v>8500</v>
      </c>
      <c r="Q97" s="14">
        <f>+AF97</f>
        <v>17142.62</v>
      </c>
      <c r="R97" s="14">
        <f>+J97+M97+O97+Q97+H97+I97</f>
        <v>19949.27</v>
      </c>
      <c r="S97" s="14">
        <f>+N97+L97+K97</f>
        <v>6136</v>
      </c>
      <c r="T97" s="14">
        <f>+G97-R97</f>
        <v>20050.73</v>
      </c>
      <c r="U97" s="60">
        <f>+AH97-T97</f>
        <v>0</v>
      </c>
      <c r="V97" t="s">
        <v>153</v>
      </c>
      <c r="W97" t="s">
        <v>37</v>
      </c>
      <c r="X97" t="s">
        <v>1392</v>
      </c>
      <c r="Y97">
        <v>5</v>
      </c>
      <c r="Z97" s="33">
        <v>40000</v>
      </c>
      <c r="AA97">
        <v>0</v>
      </c>
      <c r="AB97" s="33">
        <v>40000</v>
      </c>
      <c r="AC97" s="33">
        <v>1148</v>
      </c>
      <c r="AD97">
        <v>442.65</v>
      </c>
      <c r="AE97" s="33">
        <v>1216</v>
      </c>
      <c r="AF97" s="33">
        <v>17142.62</v>
      </c>
      <c r="AG97" s="33">
        <v>19949.27</v>
      </c>
      <c r="AH97" s="33">
        <v>20050.73</v>
      </c>
      <c r="AI97" s="33" t="s">
        <v>1975</v>
      </c>
      <c r="AJ97" s="33"/>
      <c r="AL97" s="35"/>
      <c r="AM97" s="35"/>
    </row>
    <row r="98" spans="1:39" ht="15.95" customHeight="1" x14ac:dyDescent="0.25">
      <c r="A98" s="11">
        <f t="shared" si="1"/>
        <v>82</v>
      </c>
      <c r="B98" s="12" t="s">
        <v>154</v>
      </c>
      <c r="C98" s="13" t="s">
        <v>155</v>
      </c>
      <c r="D98" s="13" t="s">
        <v>156</v>
      </c>
      <c r="E98" s="13" t="s">
        <v>44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>+G98*2.87%</f>
        <v>3960.6</v>
      </c>
      <c r="K98" s="14">
        <f>G98*7.1%</f>
        <v>9798</v>
      </c>
      <c r="L98" s="14">
        <f>G98*1.15%</f>
        <v>1587</v>
      </c>
      <c r="M98" s="14">
        <f>+G98*3.04%</f>
        <v>4195.2</v>
      </c>
      <c r="N98" s="14">
        <f>G98*7.09%</f>
        <v>9784.2000000000007</v>
      </c>
      <c r="O98" s="14">
        <v>0</v>
      </c>
      <c r="P98" s="14">
        <f>J98+K98+L98+M98+N98</f>
        <v>29325</v>
      </c>
      <c r="Q98" s="14">
        <f>+AF98</f>
        <v>85243.51</v>
      </c>
      <c r="R98" s="14">
        <f>+J98+M98+O98+Q98+H98+I98</f>
        <v>114443.23</v>
      </c>
      <c r="S98" s="14">
        <f>+N98+L98+K98</f>
        <v>21169.200000000001</v>
      </c>
      <c r="T98" s="14">
        <f>+G98-R98</f>
        <v>23556.770000000004</v>
      </c>
      <c r="U98" s="60">
        <f>+AH98-T98</f>
        <v>0</v>
      </c>
      <c r="V98" t="s">
        <v>155</v>
      </c>
      <c r="W98" t="s">
        <v>156</v>
      </c>
      <c r="X98" t="s">
        <v>1140</v>
      </c>
      <c r="Y98">
        <v>1</v>
      </c>
      <c r="Z98" s="33">
        <v>138000</v>
      </c>
      <c r="AA98">
        <v>0</v>
      </c>
      <c r="AB98" s="33">
        <v>138000</v>
      </c>
      <c r="AC98" s="33">
        <v>3960.6</v>
      </c>
      <c r="AD98" s="33">
        <v>21043.919999999998</v>
      </c>
      <c r="AE98" s="33">
        <v>4195.2</v>
      </c>
      <c r="AF98" s="33">
        <v>85243.51</v>
      </c>
      <c r="AG98" s="33">
        <v>114443.23</v>
      </c>
      <c r="AH98" s="33">
        <v>23556.77</v>
      </c>
      <c r="AI98" s="33" t="s">
        <v>1975</v>
      </c>
      <c r="AJ98" s="33"/>
      <c r="AL98" s="35"/>
      <c r="AM98" s="35"/>
    </row>
    <row r="99" spans="1:39" ht="15.95" customHeight="1" x14ac:dyDescent="0.25">
      <c r="A99" s="11">
        <f t="shared" si="1"/>
        <v>83</v>
      </c>
      <c r="B99" s="12" t="s">
        <v>157</v>
      </c>
      <c r="C99" s="13" t="s">
        <v>159</v>
      </c>
      <c r="D99" s="13" t="s">
        <v>158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>+G99*2.87%</f>
        <v>631.4</v>
      </c>
      <c r="K99" s="14">
        <f>G99*7.1%</f>
        <v>1561.9999999999998</v>
      </c>
      <c r="L99" s="14">
        <f>G99*1.15%</f>
        <v>253</v>
      </c>
      <c r="M99" s="14">
        <f>+G99*3.04%</f>
        <v>668.8</v>
      </c>
      <c r="N99" s="14">
        <f>G99*7.09%</f>
        <v>1559.8000000000002</v>
      </c>
      <c r="O99" s="14">
        <v>0</v>
      </c>
      <c r="P99" s="14">
        <f>J99+K99+L99+M99+N99</f>
        <v>4675</v>
      </c>
      <c r="Q99" s="14">
        <f>+AF99</f>
        <v>12720.68</v>
      </c>
      <c r="R99" s="14">
        <f>+J99+M99+O99+Q99+H99+I99</f>
        <v>14020.880000000001</v>
      </c>
      <c r="S99" s="14">
        <f>+N99+L99+K99</f>
        <v>3374.8</v>
      </c>
      <c r="T99" s="14">
        <f>+G99-R99</f>
        <v>7979.119999999999</v>
      </c>
      <c r="U99" s="60">
        <f>+AH99-T99</f>
        <v>0</v>
      </c>
      <c r="V99" t="s">
        <v>159</v>
      </c>
      <c r="W99" t="s">
        <v>158</v>
      </c>
      <c r="X99" t="s">
        <v>1246</v>
      </c>
      <c r="Y99">
        <v>47</v>
      </c>
      <c r="Z99" s="33">
        <v>22000</v>
      </c>
      <c r="AA99">
        <v>0</v>
      </c>
      <c r="AB99" s="33">
        <v>22000</v>
      </c>
      <c r="AC99">
        <v>631.4</v>
      </c>
      <c r="AD99">
        <v>0</v>
      </c>
      <c r="AE99">
        <v>668.8</v>
      </c>
      <c r="AF99" s="33">
        <v>12720.68</v>
      </c>
      <c r="AG99" s="33">
        <v>14020.88</v>
      </c>
      <c r="AH99" s="33">
        <v>7979.12</v>
      </c>
      <c r="AI99" s="33" t="s">
        <v>1975</v>
      </c>
      <c r="AJ99" s="33"/>
      <c r="AL99" s="35"/>
      <c r="AM99" s="35"/>
    </row>
    <row r="100" spans="1:39" ht="15.95" customHeight="1" x14ac:dyDescent="0.25">
      <c r="A100" s="11">
        <f t="shared" si="1"/>
        <v>84</v>
      </c>
      <c r="B100" s="12" t="s">
        <v>157</v>
      </c>
      <c r="C100" s="13" t="s">
        <v>160</v>
      </c>
      <c r="D100" s="13" t="s">
        <v>1045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>+G100*2.87%</f>
        <v>1578.5</v>
      </c>
      <c r="K100" s="14">
        <f>G100*7.1%</f>
        <v>3904.9999999999995</v>
      </c>
      <c r="L100" s="14">
        <f>G100*1.15%</f>
        <v>632.5</v>
      </c>
      <c r="M100" s="14">
        <f>+G100*3.04%</f>
        <v>1672</v>
      </c>
      <c r="N100" s="14">
        <f>G100*7.09%</f>
        <v>3899.5000000000005</v>
      </c>
      <c r="O100" s="14">
        <v>0</v>
      </c>
      <c r="P100" s="14">
        <f>J100+K100+L100+M100+N100</f>
        <v>11687.5</v>
      </c>
      <c r="Q100" s="14">
        <f>+AF100</f>
        <v>6346</v>
      </c>
      <c r="R100" s="14">
        <f>+J100+M100+O100+Q100+H100+I100</f>
        <v>12156.18</v>
      </c>
      <c r="S100" s="14">
        <f>+N100+L100+K100</f>
        <v>8437</v>
      </c>
      <c r="T100" s="14">
        <f>+G100-R100</f>
        <v>42843.82</v>
      </c>
      <c r="U100" s="60">
        <f>+AH100-T100</f>
        <v>0</v>
      </c>
      <c r="V100" t="s">
        <v>160</v>
      </c>
      <c r="W100" t="s">
        <v>1045</v>
      </c>
      <c r="X100" t="s">
        <v>1184</v>
      </c>
      <c r="Y100">
        <v>63</v>
      </c>
      <c r="Z100" s="33">
        <v>55000</v>
      </c>
      <c r="AA100">
        <v>0</v>
      </c>
      <c r="AB100" s="33">
        <v>55000</v>
      </c>
      <c r="AC100" s="33">
        <v>1578.5</v>
      </c>
      <c r="AD100" s="33">
        <v>2559.6799999999998</v>
      </c>
      <c r="AE100" s="33">
        <v>1672</v>
      </c>
      <c r="AF100" s="33">
        <v>6346</v>
      </c>
      <c r="AG100" s="33">
        <v>12156.18</v>
      </c>
      <c r="AH100" s="33">
        <v>42843.82</v>
      </c>
      <c r="AI100" s="33" t="s">
        <v>1975</v>
      </c>
      <c r="AJ100" s="33"/>
      <c r="AL100" s="35"/>
      <c r="AM100" s="35"/>
    </row>
    <row r="101" spans="1:39" ht="15.95" customHeight="1" x14ac:dyDescent="0.25">
      <c r="A101" s="11">
        <f t="shared" si="1"/>
        <v>85</v>
      </c>
      <c r="B101" s="12" t="s">
        <v>157</v>
      </c>
      <c r="C101" s="13" t="s">
        <v>161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>+G101*2.87%</f>
        <v>980.24850000000004</v>
      </c>
      <c r="K101" s="14">
        <f>G101*7.1%</f>
        <v>2425.0049999999997</v>
      </c>
      <c r="L101" s="14">
        <f>G101*1.15%</f>
        <v>392.78249999999997</v>
      </c>
      <c r="M101" s="14">
        <f>+G101*3.04%</f>
        <v>1038.3119999999999</v>
      </c>
      <c r="N101" s="14">
        <f>G101*7.09%</f>
        <v>2421.5895</v>
      </c>
      <c r="O101" s="14">
        <v>0</v>
      </c>
      <c r="P101" s="14">
        <f>J101+K101+L101+M101+N101</f>
        <v>7257.9375</v>
      </c>
      <c r="Q101" s="14">
        <f>+AF101</f>
        <v>22596.11</v>
      </c>
      <c r="R101" s="14">
        <f>+J101+M101+O101+Q101+H101+I101</f>
        <v>24614.6705</v>
      </c>
      <c r="S101" s="14">
        <f>+N101+L101+K101</f>
        <v>5239.3769999999995</v>
      </c>
      <c r="T101" s="14">
        <f>+G101-R101</f>
        <v>9540.3294999999998</v>
      </c>
      <c r="U101" s="60">
        <f>+AH101-T101</f>
        <v>5.0000000010186341E-4</v>
      </c>
      <c r="V101" t="s">
        <v>161</v>
      </c>
      <c r="W101" t="s">
        <v>37</v>
      </c>
      <c r="X101" t="s">
        <v>1566</v>
      </c>
      <c r="Y101">
        <v>11</v>
      </c>
      <c r="Z101" s="33">
        <v>34155</v>
      </c>
      <c r="AA101">
        <v>0</v>
      </c>
      <c r="AB101" s="33">
        <v>34155</v>
      </c>
      <c r="AC101">
        <v>980.25</v>
      </c>
      <c r="AD101">
        <v>0</v>
      </c>
      <c r="AE101" s="33">
        <v>1038.31</v>
      </c>
      <c r="AF101" s="33">
        <v>22596.11</v>
      </c>
      <c r="AG101" s="33">
        <v>24614.67</v>
      </c>
      <c r="AH101" s="33">
        <v>9540.33</v>
      </c>
      <c r="AI101" s="33" t="s">
        <v>1975</v>
      </c>
      <c r="AJ101" s="33"/>
      <c r="AL101" s="35"/>
      <c r="AM101" s="35"/>
    </row>
    <row r="102" spans="1:39" ht="15.95" customHeight="1" x14ac:dyDescent="0.25">
      <c r="A102" s="11">
        <f t="shared" si="1"/>
        <v>86</v>
      </c>
      <c r="B102" s="12" t="s">
        <v>157</v>
      </c>
      <c r="C102" s="13" t="s">
        <v>162</v>
      </c>
      <c r="D102" s="13" t="s">
        <v>1045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>+G102*2.87%</f>
        <v>1291.5</v>
      </c>
      <c r="K102" s="14">
        <f>G102*7.1%</f>
        <v>3194.9999999999995</v>
      </c>
      <c r="L102" s="14">
        <f>G102*1.15%</f>
        <v>517.5</v>
      </c>
      <c r="M102" s="14">
        <f>+G102*3.04%</f>
        <v>1368</v>
      </c>
      <c r="N102" s="14">
        <f>G102*7.09%</f>
        <v>3190.5</v>
      </c>
      <c r="O102" s="14">
        <v>0</v>
      </c>
      <c r="P102" s="14">
        <f>J102+K102+L102+M102+N102</f>
        <v>9562.5</v>
      </c>
      <c r="Q102" s="14">
        <f>+AF102</f>
        <v>4546</v>
      </c>
      <c r="R102" s="14">
        <f>+J102+M102+O102+Q102+H102+I102</f>
        <v>8353.83</v>
      </c>
      <c r="S102" s="14">
        <f>+N102+L102+K102</f>
        <v>6903</v>
      </c>
      <c r="T102" s="14">
        <f>+G102-R102</f>
        <v>36646.17</v>
      </c>
      <c r="U102" s="60">
        <f>+AH102-T102</f>
        <v>0</v>
      </c>
      <c r="V102" t="s">
        <v>162</v>
      </c>
      <c r="W102" t="s">
        <v>1045</v>
      </c>
      <c r="X102" t="s">
        <v>1676</v>
      </c>
      <c r="Y102">
        <v>76</v>
      </c>
      <c r="Z102" s="33">
        <v>45000</v>
      </c>
      <c r="AA102">
        <v>0</v>
      </c>
      <c r="AB102" s="33">
        <v>45000</v>
      </c>
      <c r="AC102" s="33">
        <v>1291.5</v>
      </c>
      <c r="AD102" s="33">
        <v>1148.33</v>
      </c>
      <c r="AE102" s="33">
        <v>1368</v>
      </c>
      <c r="AF102" s="33">
        <v>4546</v>
      </c>
      <c r="AG102" s="33">
        <v>8353.83</v>
      </c>
      <c r="AH102" s="33">
        <v>36646.17</v>
      </c>
      <c r="AI102" s="33" t="s">
        <v>1975</v>
      </c>
      <c r="AJ102" s="33"/>
      <c r="AL102" s="35"/>
      <c r="AM102" s="35"/>
    </row>
    <row r="103" spans="1:39" ht="15.95" customHeight="1" x14ac:dyDescent="0.25">
      <c r="A103" s="11">
        <f t="shared" si="1"/>
        <v>87</v>
      </c>
      <c r="B103" s="12" t="s">
        <v>157</v>
      </c>
      <c r="C103" s="13" t="s">
        <v>164</v>
      </c>
      <c r="D103" s="13" t="s">
        <v>165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>+G103*2.87%</f>
        <v>631.4</v>
      </c>
      <c r="K103" s="14">
        <f>G103*7.1%</f>
        <v>1561.9999999999998</v>
      </c>
      <c r="L103" s="14">
        <f>G103*1.15%</f>
        <v>253</v>
      </c>
      <c r="M103" s="14">
        <f>+G103*3.04%</f>
        <v>668.8</v>
      </c>
      <c r="N103" s="14">
        <f>G103*7.09%</f>
        <v>1559.8000000000002</v>
      </c>
      <c r="O103" s="14">
        <v>0</v>
      </c>
      <c r="P103" s="14">
        <f>J103+K103+L103+M103+N103</f>
        <v>4675</v>
      </c>
      <c r="Q103" s="14">
        <f>+AF103</f>
        <v>2526</v>
      </c>
      <c r="R103" s="14">
        <f>+J103+M103+O103+Q103+H103+I103</f>
        <v>3826.2</v>
      </c>
      <c r="S103" s="14">
        <f>+N103+L103+K103</f>
        <v>3374.8</v>
      </c>
      <c r="T103" s="14">
        <f>+G103-R103</f>
        <v>18173.8</v>
      </c>
      <c r="U103" s="60">
        <f>+AH103-T103</f>
        <v>0</v>
      </c>
      <c r="V103" t="s">
        <v>164</v>
      </c>
      <c r="W103" t="s">
        <v>165</v>
      </c>
      <c r="X103" t="s">
        <v>1130</v>
      </c>
      <c r="Y103">
        <v>30</v>
      </c>
      <c r="Z103" s="33">
        <v>22000</v>
      </c>
      <c r="AA103">
        <v>0</v>
      </c>
      <c r="AB103" s="33">
        <v>22000</v>
      </c>
      <c r="AC103">
        <v>631.4</v>
      </c>
      <c r="AD103">
        <v>0</v>
      </c>
      <c r="AE103">
        <v>668.8</v>
      </c>
      <c r="AF103" s="33">
        <v>2526</v>
      </c>
      <c r="AG103" s="33">
        <v>3826.2</v>
      </c>
      <c r="AH103" s="33">
        <v>18173.8</v>
      </c>
      <c r="AI103" s="33" t="s">
        <v>1975</v>
      </c>
      <c r="AJ103" s="33"/>
      <c r="AL103" s="35"/>
      <c r="AM103" s="35"/>
    </row>
    <row r="104" spans="1:39" ht="15.95" customHeight="1" x14ac:dyDescent="0.25">
      <c r="A104" s="11">
        <f t="shared" si="1"/>
        <v>88</v>
      </c>
      <c r="B104" s="12" t="s">
        <v>157</v>
      </c>
      <c r="C104" s="13" t="s">
        <v>166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G104*7.1%</f>
        <v>2414</v>
      </c>
      <c r="L104" s="14">
        <f>G104*1.15%</f>
        <v>391</v>
      </c>
      <c r="M104" s="14">
        <f>+G104*3.04%</f>
        <v>1033.5999999999999</v>
      </c>
      <c r="N104" s="14">
        <f>G104*7.09%</f>
        <v>2410.6000000000004</v>
      </c>
      <c r="O104" s="14">
        <v>0</v>
      </c>
      <c r="P104" s="14">
        <f>J104+K104+L104+M104+N104</f>
        <v>7225</v>
      </c>
      <c r="Q104" s="14">
        <f>+AF104</f>
        <v>11185.45</v>
      </c>
      <c r="R104" s="14">
        <f>+J104+M104+O104+Q104+H104+I104</f>
        <v>13194.85</v>
      </c>
      <c r="S104" s="14">
        <f>+N104+L104+K104</f>
        <v>5215.6000000000004</v>
      </c>
      <c r="T104" s="14">
        <f>+G104-R104</f>
        <v>20805.150000000001</v>
      </c>
      <c r="U104" s="60">
        <f>+AH104-T104</f>
        <v>0</v>
      </c>
      <c r="V104" t="s">
        <v>166</v>
      </c>
      <c r="W104" t="s">
        <v>37</v>
      </c>
      <c r="X104" t="s">
        <v>1715</v>
      </c>
      <c r="Y104">
        <v>13</v>
      </c>
      <c r="Z104" s="33">
        <v>34000</v>
      </c>
      <c r="AA104">
        <v>0</v>
      </c>
      <c r="AB104" s="33">
        <v>34000</v>
      </c>
      <c r="AC104">
        <v>975.8</v>
      </c>
      <c r="AD104">
        <v>0</v>
      </c>
      <c r="AE104" s="33">
        <v>1033.5999999999999</v>
      </c>
      <c r="AF104" s="33">
        <v>11185.45</v>
      </c>
      <c r="AG104" s="33">
        <v>13194.85</v>
      </c>
      <c r="AH104" s="33">
        <v>20805.150000000001</v>
      </c>
      <c r="AI104" s="33" t="s">
        <v>1975</v>
      </c>
      <c r="AJ104" s="33"/>
      <c r="AL104" s="35"/>
      <c r="AM104" s="35"/>
    </row>
    <row r="105" spans="1:39" ht="15.95" customHeight="1" x14ac:dyDescent="0.25">
      <c r="A105" s="11">
        <f t="shared" si="1"/>
        <v>89</v>
      </c>
      <c r="B105" s="12" t="s">
        <v>157</v>
      </c>
      <c r="C105" s="13" t="s">
        <v>167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>+G105*2.87%</f>
        <v>975.8</v>
      </c>
      <c r="K105" s="14">
        <f>G105*7.1%</f>
        <v>2414</v>
      </c>
      <c r="L105" s="14">
        <f>G105*1.15%</f>
        <v>391</v>
      </c>
      <c r="M105" s="14">
        <f>+G105*3.04%</f>
        <v>1033.5999999999999</v>
      </c>
      <c r="N105" s="14">
        <f>G105*7.09%</f>
        <v>2410.6000000000004</v>
      </c>
      <c r="O105" s="14">
        <v>0</v>
      </c>
      <c r="P105" s="14">
        <f>J105+K105+L105+M105+N105</f>
        <v>7225</v>
      </c>
      <c r="Q105" s="14">
        <f>+AF105</f>
        <v>5266</v>
      </c>
      <c r="R105" s="14">
        <f>+J105+M105+O105+Q105+H105+I105</f>
        <v>7275.4</v>
      </c>
      <c r="S105" s="14">
        <f>+N105+L105+K105</f>
        <v>5215.6000000000004</v>
      </c>
      <c r="T105" s="14">
        <f>+G105-R105</f>
        <v>26724.6</v>
      </c>
      <c r="U105" s="60">
        <f>+AH105-T105</f>
        <v>0</v>
      </c>
      <c r="V105" t="s">
        <v>167</v>
      </c>
      <c r="W105" t="s">
        <v>37</v>
      </c>
      <c r="X105" t="s">
        <v>1211</v>
      </c>
      <c r="Y105">
        <v>14</v>
      </c>
      <c r="Z105" s="33">
        <v>34000</v>
      </c>
      <c r="AA105">
        <v>0</v>
      </c>
      <c r="AB105" s="33">
        <v>34000</v>
      </c>
      <c r="AC105">
        <v>975.8</v>
      </c>
      <c r="AD105">
        <v>0</v>
      </c>
      <c r="AE105" s="33">
        <v>1033.5999999999999</v>
      </c>
      <c r="AF105" s="33">
        <v>5266</v>
      </c>
      <c r="AG105" s="33">
        <v>7275.4</v>
      </c>
      <c r="AH105" s="33">
        <v>26724.6</v>
      </c>
      <c r="AI105" s="33" t="s">
        <v>1975</v>
      </c>
      <c r="AJ105" s="33"/>
      <c r="AL105" s="35"/>
      <c r="AM105" s="35"/>
    </row>
    <row r="106" spans="1:39" ht="15.95" customHeight="1" x14ac:dyDescent="0.25">
      <c r="A106" s="11">
        <f t="shared" si="1"/>
        <v>90</v>
      </c>
      <c r="B106" s="12" t="s">
        <v>157</v>
      </c>
      <c r="C106" s="13" t="s">
        <v>168</v>
      </c>
      <c r="D106" s="13" t="s">
        <v>165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G106*7.1%</f>
        <v>1561.9999999999998</v>
      </c>
      <c r="L106" s="14">
        <f>G106*1.15%</f>
        <v>253</v>
      </c>
      <c r="M106" s="14">
        <f>+G106*3.04%</f>
        <v>668.8</v>
      </c>
      <c r="N106" s="14">
        <f>G106*7.09%</f>
        <v>1559.8000000000002</v>
      </c>
      <c r="O106" s="14">
        <v>0</v>
      </c>
      <c r="P106" s="14">
        <f>J106+K106+L106+M106+N106</f>
        <v>4675</v>
      </c>
      <c r="Q106" s="14">
        <f>+AF106</f>
        <v>0</v>
      </c>
      <c r="R106" s="14">
        <f>+J106+M106+O106+Q106+H106+I106</f>
        <v>1300.1999999999998</v>
      </c>
      <c r="S106" s="14">
        <f>+N106+L106+K106</f>
        <v>3374.8</v>
      </c>
      <c r="T106" s="14">
        <f>+G106-R106</f>
        <v>20699.8</v>
      </c>
      <c r="U106" s="60">
        <f>+AH106-T106</f>
        <v>0</v>
      </c>
      <c r="V106" t="s">
        <v>168</v>
      </c>
      <c r="W106" t="s">
        <v>165</v>
      </c>
      <c r="X106" t="s">
        <v>1393</v>
      </c>
      <c r="Y106">
        <v>31</v>
      </c>
      <c r="Z106" s="33">
        <v>22000</v>
      </c>
      <c r="AA106">
        <v>0</v>
      </c>
      <c r="AB106" s="33">
        <v>22000</v>
      </c>
      <c r="AC106">
        <v>631.4</v>
      </c>
      <c r="AD106">
        <v>0</v>
      </c>
      <c r="AE106">
        <v>668.8</v>
      </c>
      <c r="AF106">
        <v>0</v>
      </c>
      <c r="AG106" s="33">
        <v>1300.2</v>
      </c>
      <c r="AH106" s="33">
        <v>20699.8</v>
      </c>
      <c r="AI106" s="33" t="s">
        <v>1975</v>
      </c>
      <c r="AJ106" s="33"/>
      <c r="AL106" s="35"/>
      <c r="AM106" s="35"/>
    </row>
    <row r="107" spans="1:39" ht="15.95" customHeight="1" x14ac:dyDescent="0.25">
      <c r="A107" s="11">
        <f t="shared" si="1"/>
        <v>91</v>
      </c>
      <c r="B107" s="12" t="s">
        <v>157</v>
      </c>
      <c r="C107" s="13" t="s">
        <v>169</v>
      </c>
      <c r="D107" s="13" t="s">
        <v>158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>+G107*2.87%</f>
        <v>631.4</v>
      </c>
      <c r="K107" s="14">
        <f>G107*7.1%</f>
        <v>1561.9999999999998</v>
      </c>
      <c r="L107" s="14">
        <f>G107*1.15%</f>
        <v>253</v>
      </c>
      <c r="M107" s="14">
        <f>+G107*3.04%</f>
        <v>668.8</v>
      </c>
      <c r="N107" s="14">
        <f>G107*7.09%</f>
        <v>1559.8000000000002</v>
      </c>
      <c r="O107" s="14">
        <v>0</v>
      </c>
      <c r="P107" s="14">
        <f>J107+K107+L107+M107+N107</f>
        <v>4675</v>
      </c>
      <c r="Q107" s="14">
        <f>+AF107</f>
        <v>9325.16</v>
      </c>
      <c r="R107" s="14">
        <f>+J107+M107+O107+Q107+H107+I107</f>
        <v>10625.36</v>
      </c>
      <c r="S107" s="14">
        <f>+N107+L107+K107</f>
        <v>3374.8</v>
      </c>
      <c r="T107" s="14">
        <f>+G107-R107</f>
        <v>11374.64</v>
      </c>
      <c r="U107" s="60">
        <f>+AH107-T107</f>
        <v>0</v>
      </c>
      <c r="V107" t="s">
        <v>169</v>
      </c>
      <c r="W107" t="s">
        <v>158</v>
      </c>
      <c r="X107" t="s">
        <v>1527</v>
      </c>
      <c r="Y107">
        <v>48</v>
      </c>
      <c r="Z107" s="33">
        <v>22000</v>
      </c>
      <c r="AA107">
        <v>0</v>
      </c>
      <c r="AB107" s="33">
        <v>22000</v>
      </c>
      <c r="AC107">
        <v>631.4</v>
      </c>
      <c r="AD107">
        <v>0</v>
      </c>
      <c r="AE107">
        <v>668.8</v>
      </c>
      <c r="AF107" s="33">
        <v>9325.16</v>
      </c>
      <c r="AG107" s="33">
        <v>10625.36</v>
      </c>
      <c r="AH107" s="33">
        <v>11374.64</v>
      </c>
      <c r="AI107" s="33" t="s">
        <v>1975</v>
      </c>
      <c r="AJ107" s="33"/>
      <c r="AL107" s="35"/>
      <c r="AM107" s="35"/>
    </row>
    <row r="108" spans="1:39" ht="15.95" customHeight="1" x14ac:dyDescent="0.25">
      <c r="A108" s="11">
        <f t="shared" si="1"/>
        <v>92</v>
      </c>
      <c r="B108" s="12" t="s">
        <v>157</v>
      </c>
      <c r="C108" s="13" t="s">
        <v>170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>+G108*2.87%</f>
        <v>975.8</v>
      </c>
      <c r="K108" s="14">
        <f>G108*7.1%</f>
        <v>2414</v>
      </c>
      <c r="L108" s="14">
        <f>G108*1.15%</f>
        <v>391</v>
      </c>
      <c r="M108" s="14">
        <f>+G108*3.04%</f>
        <v>1033.5999999999999</v>
      </c>
      <c r="N108" s="14">
        <f>G108*7.09%</f>
        <v>2410.6000000000004</v>
      </c>
      <c r="O108" s="14">
        <v>1587.38</v>
      </c>
      <c r="P108" s="14">
        <f>J108+K108+L108+M108+N108</f>
        <v>7225</v>
      </c>
      <c r="Q108" s="14">
        <v>5046</v>
      </c>
      <c r="R108" s="14">
        <f>+J108+M108+O108+Q108+H108+I108</f>
        <v>8642.7799999999988</v>
      </c>
      <c r="S108" s="14">
        <f>+N108+L108+K108</f>
        <v>5215.6000000000004</v>
      </c>
      <c r="T108" s="14">
        <f>+G108-R108</f>
        <v>25357.22</v>
      </c>
      <c r="U108" s="60">
        <f>+AH108-T108</f>
        <v>0</v>
      </c>
      <c r="V108" t="s">
        <v>170</v>
      </c>
      <c r="W108" t="s">
        <v>37</v>
      </c>
      <c r="X108" t="s">
        <v>1255</v>
      </c>
      <c r="Y108">
        <v>15</v>
      </c>
      <c r="Z108" s="33">
        <v>34000</v>
      </c>
      <c r="AA108">
        <v>0</v>
      </c>
      <c r="AB108" s="33">
        <v>34000</v>
      </c>
      <c r="AC108">
        <v>975.8</v>
      </c>
      <c r="AD108">
        <v>0</v>
      </c>
      <c r="AE108" s="33">
        <v>1033.5999999999999</v>
      </c>
      <c r="AF108" s="33">
        <v>6633.38</v>
      </c>
      <c r="AG108" s="33">
        <v>8642.7800000000007</v>
      </c>
      <c r="AH108" s="33">
        <v>25357.22</v>
      </c>
      <c r="AI108" s="33" t="s">
        <v>1975</v>
      </c>
      <c r="AJ108" s="33"/>
      <c r="AL108" s="35"/>
      <c r="AM108" s="35"/>
    </row>
    <row r="109" spans="1:39" ht="15.95" customHeight="1" x14ac:dyDescent="0.25">
      <c r="A109" s="11">
        <f t="shared" si="1"/>
        <v>93</v>
      </c>
      <c r="B109" s="12" t="s">
        <v>157</v>
      </c>
      <c r="C109" s="13" t="s">
        <v>171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>+G109*2.87%</f>
        <v>980.24850000000004</v>
      </c>
      <c r="K109" s="14">
        <f>G109*7.1%</f>
        <v>2425.0049999999997</v>
      </c>
      <c r="L109" s="14">
        <f>G109*1.15%</f>
        <v>392.78249999999997</v>
      </c>
      <c r="M109" s="14">
        <f>+G109*3.04%</f>
        <v>1038.3119999999999</v>
      </c>
      <c r="N109" s="14">
        <f>G109*7.09%</f>
        <v>2421.5895</v>
      </c>
      <c r="O109" s="14">
        <v>0</v>
      </c>
      <c r="P109" s="14">
        <f>J109+K109+L109+M109+N109</f>
        <v>7257.9375</v>
      </c>
      <c r="Q109" s="14">
        <f>+AF109</f>
        <v>5642</v>
      </c>
      <c r="R109" s="14">
        <f>+J109+M109+O109+Q109+H109+I109</f>
        <v>7660.5604999999996</v>
      </c>
      <c r="S109" s="14">
        <f>+N109+L109+K109</f>
        <v>5239.3769999999995</v>
      </c>
      <c r="T109" s="14">
        <f>+G109-R109</f>
        <v>26494.4395</v>
      </c>
      <c r="U109" s="60">
        <f>+AH109-T109</f>
        <v>4.99999998282874E-4</v>
      </c>
      <c r="V109" t="s">
        <v>171</v>
      </c>
      <c r="W109" t="s">
        <v>37</v>
      </c>
      <c r="X109" t="s">
        <v>1245</v>
      </c>
      <c r="Y109">
        <v>12</v>
      </c>
      <c r="Z109" s="33">
        <v>34155</v>
      </c>
      <c r="AA109">
        <v>0</v>
      </c>
      <c r="AB109" s="33">
        <v>34155</v>
      </c>
      <c r="AC109">
        <v>980.25</v>
      </c>
      <c r="AD109">
        <v>0</v>
      </c>
      <c r="AE109" s="33">
        <v>1038.31</v>
      </c>
      <c r="AF109" s="33">
        <v>5642</v>
      </c>
      <c r="AG109" s="33">
        <v>7660.56</v>
      </c>
      <c r="AH109" s="33">
        <v>26494.44</v>
      </c>
      <c r="AI109" s="33" t="s">
        <v>1975</v>
      </c>
      <c r="AJ109" s="33"/>
      <c r="AL109" s="35"/>
      <c r="AM109" s="35"/>
    </row>
    <row r="110" spans="1:39" ht="15.95" customHeight="1" x14ac:dyDescent="0.25">
      <c r="A110" s="11">
        <f t="shared" si="1"/>
        <v>94</v>
      </c>
      <c r="B110" s="12" t="s">
        <v>157</v>
      </c>
      <c r="C110" s="13" t="s">
        <v>172</v>
      </c>
      <c r="D110" s="13" t="s">
        <v>165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>+G110*2.87%</f>
        <v>631.4</v>
      </c>
      <c r="K110" s="14">
        <f>G110*7.1%</f>
        <v>1561.9999999999998</v>
      </c>
      <c r="L110" s="14">
        <f>G110*1.15%</f>
        <v>253</v>
      </c>
      <c r="M110" s="14">
        <f>+G110*3.04%</f>
        <v>668.8</v>
      </c>
      <c r="N110" s="14">
        <f>G110*7.09%</f>
        <v>1559.8000000000002</v>
      </c>
      <c r="O110" s="14">
        <v>0</v>
      </c>
      <c r="P110" s="14">
        <f>J110+K110+L110+M110+N110</f>
        <v>4675</v>
      </c>
      <c r="Q110" s="14">
        <f>+AF110</f>
        <v>7311</v>
      </c>
      <c r="R110" s="14">
        <f>+J110+M110+O110+Q110+H110+I110</f>
        <v>8611.2000000000007</v>
      </c>
      <c r="S110" s="14">
        <f>+N110+L110+K110</f>
        <v>3374.8</v>
      </c>
      <c r="T110" s="14">
        <f>+G110-R110</f>
        <v>13388.8</v>
      </c>
      <c r="U110" s="60">
        <f>+AH110-T110</f>
        <v>0</v>
      </c>
      <c r="V110" t="s">
        <v>172</v>
      </c>
      <c r="W110" t="s">
        <v>165</v>
      </c>
      <c r="X110" t="s">
        <v>1567</v>
      </c>
      <c r="Y110">
        <v>60</v>
      </c>
      <c r="Z110" s="33">
        <v>22000</v>
      </c>
      <c r="AA110">
        <v>0</v>
      </c>
      <c r="AB110" s="33">
        <v>22000</v>
      </c>
      <c r="AC110">
        <v>631.4</v>
      </c>
      <c r="AD110">
        <v>0</v>
      </c>
      <c r="AE110">
        <v>668.8</v>
      </c>
      <c r="AF110" s="33">
        <v>7311</v>
      </c>
      <c r="AG110" s="33">
        <v>8611.2000000000007</v>
      </c>
      <c r="AH110" s="33">
        <v>13388.8</v>
      </c>
      <c r="AI110" s="33" t="s">
        <v>1975</v>
      </c>
      <c r="AJ110" s="33"/>
      <c r="AL110" s="35"/>
      <c r="AM110" s="35"/>
    </row>
    <row r="111" spans="1:39" ht="15.95" customHeight="1" x14ac:dyDescent="0.25">
      <c r="A111" s="11">
        <f t="shared" si="1"/>
        <v>95</v>
      </c>
      <c r="B111" s="12" t="s">
        <v>157</v>
      </c>
      <c r="C111" s="13" t="s">
        <v>173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>+G111*2.87%</f>
        <v>975.8</v>
      </c>
      <c r="K111" s="14">
        <f>G111*7.1%</f>
        <v>2414</v>
      </c>
      <c r="L111" s="14">
        <f>G111*1.15%</f>
        <v>391</v>
      </c>
      <c r="M111" s="14">
        <f>+G111*3.04%</f>
        <v>1033.5999999999999</v>
      </c>
      <c r="N111" s="14">
        <f>G111*7.09%</f>
        <v>2410.6000000000004</v>
      </c>
      <c r="O111" s="14">
        <v>0</v>
      </c>
      <c r="P111" s="14">
        <f>J111+K111+L111+M111+N111</f>
        <v>7225</v>
      </c>
      <c r="Q111" s="14">
        <f>+AF111</f>
        <v>18224.64</v>
      </c>
      <c r="R111" s="14">
        <f>+J111+M111+O111+Q111+H111+I111</f>
        <v>20234.04</v>
      </c>
      <c r="S111" s="14">
        <f>+N111+L111+K111</f>
        <v>5215.6000000000004</v>
      </c>
      <c r="T111" s="14">
        <f>+G111-R111</f>
        <v>13765.96</v>
      </c>
      <c r="U111" s="60">
        <f>+AH111-T111</f>
        <v>0</v>
      </c>
      <c r="V111" t="s">
        <v>173</v>
      </c>
      <c r="W111" t="s">
        <v>37</v>
      </c>
      <c r="X111" t="s">
        <v>1221</v>
      </c>
      <c r="Y111">
        <v>16</v>
      </c>
      <c r="Z111" s="33">
        <v>34000</v>
      </c>
      <c r="AA111">
        <v>0</v>
      </c>
      <c r="AB111" s="33">
        <v>34000</v>
      </c>
      <c r="AC111">
        <v>975.8</v>
      </c>
      <c r="AD111">
        <v>0</v>
      </c>
      <c r="AE111" s="33">
        <v>1033.5999999999999</v>
      </c>
      <c r="AF111" s="33">
        <v>18224.64</v>
      </c>
      <c r="AG111" s="33">
        <v>20234.04</v>
      </c>
      <c r="AH111" s="33">
        <v>13765.96</v>
      </c>
      <c r="AI111" s="33" t="s">
        <v>1975</v>
      </c>
      <c r="AJ111" s="33"/>
      <c r="AL111" s="35"/>
      <c r="AM111" s="35"/>
    </row>
    <row r="112" spans="1:39" ht="17.25" customHeight="1" x14ac:dyDescent="0.25">
      <c r="A112" s="11">
        <f t="shared" si="1"/>
        <v>96</v>
      </c>
      <c r="B112" s="12" t="s">
        <v>157</v>
      </c>
      <c r="C112" s="13" t="s">
        <v>174</v>
      </c>
      <c r="D112" s="13" t="s">
        <v>165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>+G112*2.87%</f>
        <v>631.4</v>
      </c>
      <c r="K112" s="14">
        <f>G112*7.1%</f>
        <v>1561.9999999999998</v>
      </c>
      <c r="L112" s="14">
        <f>G112*1.15%</f>
        <v>253</v>
      </c>
      <c r="M112" s="14">
        <f>+G112*3.04%</f>
        <v>668.8</v>
      </c>
      <c r="N112" s="14">
        <f>G112*7.09%</f>
        <v>1559.8000000000002</v>
      </c>
      <c r="O112" s="14">
        <v>0</v>
      </c>
      <c r="P112" s="14">
        <f>J112+K112+L112+M112+N112</f>
        <v>4675</v>
      </c>
      <c r="Q112" s="14">
        <f>+AF112</f>
        <v>15647.28</v>
      </c>
      <c r="R112" s="14">
        <f>+J112+M112+O112+Q112+H112+I112</f>
        <v>16947.48</v>
      </c>
      <c r="S112" s="14">
        <f>+N112+L112+K112</f>
        <v>3374.8</v>
      </c>
      <c r="T112" s="14">
        <f>+G112-R112</f>
        <v>5052.5200000000004</v>
      </c>
      <c r="U112" s="60">
        <f>+AH112-T112</f>
        <v>0</v>
      </c>
      <c r="V112" t="s">
        <v>174</v>
      </c>
      <c r="W112" t="s">
        <v>165</v>
      </c>
      <c r="X112" t="s">
        <v>1209</v>
      </c>
      <c r="Y112">
        <v>33</v>
      </c>
      <c r="Z112" s="33">
        <v>22000</v>
      </c>
      <c r="AA112">
        <v>0</v>
      </c>
      <c r="AB112" s="33">
        <v>22000</v>
      </c>
      <c r="AC112">
        <v>631.4</v>
      </c>
      <c r="AD112">
        <v>0</v>
      </c>
      <c r="AE112">
        <v>668.8</v>
      </c>
      <c r="AF112" s="33">
        <v>15647.28</v>
      </c>
      <c r="AG112" s="33">
        <v>16947.48</v>
      </c>
      <c r="AH112" s="33">
        <v>5052.5200000000004</v>
      </c>
      <c r="AI112" s="33" t="s">
        <v>1975</v>
      </c>
      <c r="AJ112" s="33"/>
      <c r="AL112" s="35"/>
      <c r="AM112" s="35"/>
    </row>
    <row r="113" spans="1:39" ht="15.95" customHeight="1" x14ac:dyDescent="0.25">
      <c r="A113" s="11">
        <f t="shared" si="1"/>
        <v>97</v>
      </c>
      <c r="B113" s="12" t="s">
        <v>157</v>
      </c>
      <c r="C113" s="13" t="s">
        <v>175</v>
      </c>
      <c r="D113" s="13" t="s">
        <v>165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>+G113*2.87%</f>
        <v>631.4</v>
      </c>
      <c r="K113" s="14">
        <f>G113*7.1%</f>
        <v>1561.9999999999998</v>
      </c>
      <c r="L113" s="14">
        <f>G113*1.15%</f>
        <v>253</v>
      </c>
      <c r="M113" s="14">
        <f>+G113*3.04%</f>
        <v>668.8</v>
      </c>
      <c r="N113" s="14">
        <f>G113*7.09%</f>
        <v>1559.8000000000002</v>
      </c>
      <c r="O113" s="14">
        <v>0</v>
      </c>
      <c r="P113" s="14">
        <f>J113+K113+L113+M113+N113</f>
        <v>4675</v>
      </c>
      <c r="Q113" s="14">
        <f>+AF113</f>
        <v>6174.32</v>
      </c>
      <c r="R113" s="14">
        <f>+J113+M113+O113+Q113+H113+I113</f>
        <v>7474.5199999999995</v>
      </c>
      <c r="S113" s="14">
        <f>+N113+L113+K113</f>
        <v>3374.8</v>
      </c>
      <c r="T113" s="14">
        <f>+G113-R113</f>
        <v>14525.48</v>
      </c>
      <c r="U113" s="60">
        <f>+AH113-T113</f>
        <v>0</v>
      </c>
      <c r="V113" t="s">
        <v>175</v>
      </c>
      <c r="W113" t="s">
        <v>165</v>
      </c>
      <c r="X113" t="s">
        <v>1204</v>
      </c>
      <c r="Y113">
        <v>57</v>
      </c>
      <c r="Z113" s="33">
        <v>22000</v>
      </c>
      <c r="AA113">
        <v>0</v>
      </c>
      <c r="AB113" s="33">
        <v>22000</v>
      </c>
      <c r="AC113">
        <v>631.4</v>
      </c>
      <c r="AD113">
        <v>0</v>
      </c>
      <c r="AE113">
        <v>668.8</v>
      </c>
      <c r="AF113" s="33">
        <v>6174.32</v>
      </c>
      <c r="AG113" s="33">
        <v>7474.52</v>
      </c>
      <c r="AH113" s="33">
        <v>14525.48</v>
      </c>
      <c r="AI113" s="33" t="s">
        <v>1975</v>
      </c>
      <c r="AJ113" s="33"/>
      <c r="AL113" s="35"/>
      <c r="AM113" s="35"/>
    </row>
    <row r="114" spans="1:39" ht="15.95" customHeight="1" x14ac:dyDescent="0.25">
      <c r="A114" s="11">
        <f t="shared" si="1"/>
        <v>98</v>
      </c>
      <c r="B114" s="12" t="s">
        <v>157</v>
      </c>
      <c r="C114" s="13" t="s">
        <v>176</v>
      </c>
      <c r="D114" s="13" t="s">
        <v>165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>+G114*2.87%</f>
        <v>631.4</v>
      </c>
      <c r="K114" s="14">
        <f>G114*7.1%</f>
        <v>1561.9999999999998</v>
      </c>
      <c r="L114" s="14">
        <f>G114*1.15%</f>
        <v>253</v>
      </c>
      <c r="M114" s="14">
        <f>+G114*3.04%</f>
        <v>668.8</v>
      </c>
      <c r="N114" s="14">
        <f>G114*7.09%</f>
        <v>1559.8000000000002</v>
      </c>
      <c r="O114" s="14">
        <v>0</v>
      </c>
      <c r="P114" s="14">
        <f>J114+K114+L114+M114+N114</f>
        <v>4675</v>
      </c>
      <c r="Q114" s="14">
        <f>+AF114</f>
        <v>8623.5</v>
      </c>
      <c r="R114" s="14">
        <f>+J114+M114+O114+Q114+H114+I114</f>
        <v>9923.7000000000007</v>
      </c>
      <c r="S114" s="14">
        <f>+N114+L114+K114</f>
        <v>3374.8</v>
      </c>
      <c r="T114" s="14">
        <f>+G114-R114</f>
        <v>12076.3</v>
      </c>
      <c r="U114" s="60">
        <f>+AH114-T114</f>
        <v>0</v>
      </c>
      <c r="V114" t="s">
        <v>176</v>
      </c>
      <c r="W114" t="s">
        <v>165</v>
      </c>
      <c r="X114" t="s">
        <v>1687</v>
      </c>
      <c r="Y114">
        <v>34</v>
      </c>
      <c r="Z114" s="33">
        <v>22000</v>
      </c>
      <c r="AA114">
        <v>0</v>
      </c>
      <c r="AB114" s="33">
        <v>22000</v>
      </c>
      <c r="AC114">
        <v>631.4</v>
      </c>
      <c r="AD114">
        <v>0</v>
      </c>
      <c r="AE114">
        <v>668.8</v>
      </c>
      <c r="AF114" s="33">
        <v>8623.5</v>
      </c>
      <c r="AG114" s="33">
        <v>9923.7000000000007</v>
      </c>
      <c r="AH114" s="33">
        <v>12076.3</v>
      </c>
      <c r="AI114" s="33" t="s">
        <v>1975</v>
      </c>
      <c r="AJ114" s="33"/>
      <c r="AL114" s="35"/>
      <c r="AM114" s="35"/>
    </row>
    <row r="115" spans="1:39" ht="15.95" customHeight="1" x14ac:dyDescent="0.25">
      <c r="A115" s="11">
        <f t="shared" si="1"/>
        <v>99</v>
      </c>
      <c r="B115" s="12" t="s">
        <v>157</v>
      </c>
      <c r="C115" s="13" t="s">
        <v>177</v>
      </c>
      <c r="D115" s="13" t="s">
        <v>37</v>
      </c>
      <c r="E115" s="13" t="s">
        <v>29</v>
      </c>
      <c r="F115" s="13" t="s">
        <v>35</v>
      </c>
      <c r="G115" s="14">
        <v>35000</v>
      </c>
      <c r="H115" s="14">
        <v>0</v>
      </c>
      <c r="I115" s="14">
        <v>0</v>
      </c>
      <c r="J115" s="14">
        <f>+G115*2.87%</f>
        <v>1004.5</v>
      </c>
      <c r="K115" s="14">
        <f>G115*7.1%</f>
        <v>2485</v>
      </c>
      <c r="L115" s="14">
        <f>G115*1.15%</f>
        <v>402.5</v>
      </c>
      <c r="M115" s="14">
        <f>+G115*3.04%</f>
        <v>1064</v>
      </c>
      <c r="N115" s="14">
        <f>G115*7.09%</f>
        <v>2481.5</v>
      </c>
      <c r="O115" s="14">
        <v>0</v>
      </c>
      <c r="P115" s="14">
        <f>J115+K115+L115+M115+N115</f>
        <v>7437.5</v>
      </c>
      <c r="Q115" s="14">
        <f>+AF115</f>
        <v>13472.1</v>
      </c>
      <c r="R115" s="14">
        <f>+J115+M115+O115+Q115+H115+I115</f>
        <v>15540.6</v>
      </c>
      <c r="S115" s="14">
        <f>+N115+L115+K115</f>
        <v>5369</v>
      </c>
      <c r="T115" s="14">
        <f>+G115-R115</f>
        <v>19459.400000000001</v>
      </c>
      <c r="U115" s="60">
        <f>+AH115-T115</f>
        <v>0</v>
      </c>
      <c r="V115" t="s">
        <v>177</v>
      </c>
      <c r="W115" t="s">
        <v>37</v>
      </c>
      <c r="X115" t="s">
        <v>1350</v>
      </c>
      <c r="Y115">
        <v>18</v>
      </c>
      <c r="Z115" s="33">
        <v>35000</v>
      </c>
      <c r="AA115">
        <v>0</v>
      </c>
      <c r="AB115" s="33">
        <v>35000</v>
      </c>
      <c r="AC115" s="33">
        <v>1004.5</v>
      </c>
      <c r="AD115">
        <v>0</v>
      </c>
      <c r="AE115" s="33">
        <v>1064</v>
      </c>
      <c r="AF115" s="33">
        <v>13472.1</v>
      </c>
      <c r="AG115" s="33">
        <v>15540.6</v>
      </c>
      <c r="AH115" s="33">
        <v>19459.400000000001</v>
      </c>
      <c r="AI115" s="33" t="s">
        <v>1975</v>
      </c>
      <c r="AJ115" s="33"/>
      <c r="AL115" s="35"/>
      <c r="AM115" s="35"/>
    </row>
    <row r="116" spans="1:39" ht="15.95" customHeight="1" x14ac:dyDescent="0.25">
      <c r="A116" s="11">
        <f t="shared" si="1"/>
        <v>100</v>
      </c>
      <c r="B116" s="12" t="s">
        <v>157</v>
      </c>
      <c r="C116" s="13" t="s">
        <v>178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>+G116*2.87%</f>
        <v>1148</v>
      </c>
      <c r="K116" s="14">
        <f>G116*7.1%</f>
        <v>2839.9999999999995</v>
      </c>
      <c r="L116" s="14">
        <f>G116*1.15%</f>
        <v>460</v>
      </c>
      <c r="M116" s="14">
        <f>+G116*3.04%</f>
        <v>1216</v>
      </c>
      <c r="N116" s="14">
        <f>G116*7.09%</f>
        <v>2836</v>
      </c>
      <c r="O116" s="14">
        <v>0</v>
      </c>
      <c r="P116" s="14">
        <f>J116+K116+L116+M116+N116</f>
        <v>8500</v>
      </c>
      <c r="Q116" s="14">
        <f>+AF116</f>
        <v>11694.94</v>
      </c>
      <c r="R116" s="14">
        <f>+J116+M116+O116+Q116+H116+I116</f>
        <v>14501.59</v>
      </c>
      <c r="S116" s="14">
        <f>+N116+L116+K116</f>
        <v>6136</v>
      </c>
      <c r="T116" s="14">
        <f>+G116-R116</f>
        <v>25498.41</v>
      </c>
      <c r="U116" s="60">
        <f>+AH116-T116</f>
        <v>0</v>
      </c>
      <c r="V116" t="s">
        <v>178</v>
      </c>
      <c r="W116" t="s">
        <v>37</v>
      </c>
      <c r="X116" t="s">
        <v>1156</v>
      </c>
      <c r="Y116">
        <v>4</v>
      </c>
      <c r="Z116" s="33">
        <v>40000</v>
      </c>
      <c r="AA116">
        <v>0</v>
      </c>
      <c r="AB116" s="33">
        <v>40000</v>
      </c>
      <c r="AC116" s="33">
        <v>1148</v>
      </c>
      <c r="AD116">
        <v>442.65</v>
      </c>
      <c r="AE116" s="33">
        <v>1216</v>
      </c>
      <c r="AF116" s="33">
        <v>11694.94</v>
      </c>
      <c r="AG116" s="33">
        <v>14501.59</v>
      </c>
      <c r="AH116" s="33">
        <v>25498.41</v>
      </c>
      <c r="AI116" s="33" t="s">
        <v>1975</v>
      </c>
      <c r="AJ116" s="33"/>
      <c r="AL116" s="35"/>
      <c r="AM116" s="35"/>
    </row>
    <row r="117" spans="1:39" ht="15.95" customHeight="1" x14ac:dyDescent="0.25">
      <c r="A117" s="11">
        <f t="shared" si="1"/>
        <v>101</v>
      </c>
      <c r="B117" s="12" t="s">
        <v>157</v>
      </c>
      <c r="C117" s="13" t="s">
        <v>179</v>
      </c>
      <c r="D117" s="13" t="s">
        <v>165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>+G117*2.87%</f>
        <v>631.4</v>
      </c>
      <c r="K117" s="14">
        <f>G117*7.1%</f>
        <v>1561.9999999999998</v>
      </c>
      <c r="L117" s="14">
        <f>G117*1.15%</f>
        <v>253</v>
      </c>
      <c r="M117" s="14">
        <f>+G117*3.04%</f>
        <v>668.8</v>
      </c>
      <c r="N117" s="14">
        <f>G117*7.09%</f>
        <v>1559.8000000000002</v>
      </c>
      <c r="O117" s="14">
        <v>1587.38</v>
      </c>
      <c r="P117" s="14">
        <f>J117+K117+L117+M117+N117</f>
        <v>4675</v>
      </c>
      <c r="Q117" s="14">
        <v>9471.380000000001</v>
      </c>
      <c r="R117" s="14">
        <f>+J117+M117+O117+Q117+H117+I117</f>
        <v>12358.960000000001</v>
      </c>
      <c r="S117" s="14">
        <f>+N117+L117+K117</f>
        <v>3374.8</v>
      </c>
      <c r="T117" s="14">
        <f>+G117-R117</f>
        <v>9641.0399999999991</v>
      </c>
      <c r="U117" s="60">
        <f>+AH117-T117</f>
        <v>0</v>
      </c>
      <c r="V117" t="s">
        <v>179</v>
      </c>
      <c r="W117" t="s">
        <v>165</v>
      </c>
      <c r="X117" t="s">
        <v>1806</v>
      </c>
      <c r="Y117">
        <v>62</v>
      </c>
      <c r="Z117" s="33">
        <v>22000</v>
      </c>
      <c r="AA117">
        <v>0</v>
      </c>
      <c r="AB117" s="33">
        <v>22000</v>
      </c>
      <c r="AC117">
        <v>631.4</v>
      </c>
      <c r="AD117">
        <v>0</v>
      </c>
      <c r="AE117">
        <v>668.8</v>
      </c>
      <c r="AF117" s="33">
        <v>11058.76</v>
      </c>
      <c r="AG117" s="33">
        <v>12358.96</v>
      </c>
      <c r="AH117" s="33">
        <v>9641.0400000000009</v>
      </c>
      <c r="AI117" s="33" t="s">
        <v>1975</v>
      </c>
      <c r="AJ117" s="33"/>
      <c r="AL117" s="35"/>
      <c r="AM117" s="35"/>
    </row>
    <row r="118" spans="1:39" ht="15.95" customHeight="1" x14ac:dyDescent="0.25">
      <c r="A118" s="11">
        <f t="shared" si="1"/>
        <v>102</v>
      </c>
      <c r="B118" s="12" t="s">
        <v>157</v>
      </c>
      <c r="C118" s="13" t="s">
        <v>180</v>
      </c>
      <c r="D118" s="13" t="s">
        <v>165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>+G118*2.87%</f>
        <v>631.4</v>
      </c>
      <c r="K118" s="14">
        <f>G118*7.1%</f>
        <v>1561.9999999999998</v>
      </c>
      <c r="L118" s="14">
        <f>G118*1.15%</f>
        <v>253</v>
      </c>
      <c r="M118" s="14">
        <f>+G118*3.04%</f>
        <v>668.8</v>
      </c>
      <c r="N118" s="14">
        <f>G118*7.09%</f>
        <v>1559.8000000000002</v>
      </c>
      <c r="O118" s="14">
        <v>0</v>
      </c>
      <c r="P118" s="14">
        <f>J118+K118+L118+M118+N118</f>
        <v>4675</v>
      </c>
      <c r="Q118" s="14">
        <f>+AF118</f>
        <v>11331.77</v>
      </c>
      <c r="R118" s="14">
        <f>+J118+M118+O118+Q118+H118+I118</f>
        <v>12631.970000000001</v>
      </c>
      <c r="S118" s="14">
        <f>+N118+L118+K118</f>
        <v>3374.8</v>
      </c>
      <c r="T118" s="14">
        <f>+G118-R118</f>
        <v>9368.0299999999988</v>
      </c>
      <c r="U118" s="60">
        <f>+AH118-T118</f>
        <v>0</v>
      </c>
      <c r="V118" t="s">
        <v>180</v>
      </c>
      <c r="W118" t="s">
        <v>165</v>
      </c>
      <c r="X118" t="s">
        <v>1365</v>
      </c>
      <c r="Y118">
        <v>35</v>
      </c>
      <c r="Z118" s="33">
        <v>22000</v>
      </c>
      <c r="AA118">
        <v>0</v>
      </c>
      <c r="AB118" s="33">
        <v>22000</v>
      </c>
      <c r="AC118">
        <v>631.4</v>
      </c>
      <c r="AD118">
        <v>0</v>
      </c>
      <c r="AE118">
        <v>668.8</v>
      </c>
      <c r="AF118" s="33">
        <v>11331.77</v>
      </c>
      <c r="AG118" s="33">
        <v>12631.97</v>
      </c>
      <c r="AH118" s="33">
        <v>9368.0300000000007</v>
      </c>
      <c r="AI118" s="33" t="s">
        <v>1975</v>
      </c>
      <c r="AJ118" s="33"/>
      <c r="AL118" s="35"/>
      <c r="AM118" s="35"/>
    </row>
    <row r="119" spans="1:39" ht="15.95" customHeight="1" x14ac:dyDescent="0.25">
      <c r="A119" s="11">
        <f t="shared" si="1"/>
        <v>103</v>
      </c>
      <c r="B119" s="12" t="s">
        <v>157</v>
      </c>
      <c r="C119" s="13" t="s">
        <v>181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>+G119*2.87%</f>
        <v>1148</v>
      </c>
      <c r="K119" s="14">
        <f>G119*7.1%</f>
        <v>2839.9999999999995</v>
      </c>
      <c r="L119" s="14">
        <f>G119*1.15%</f>
        <v>460</v>
      </c>
      <c r="M119" s="14">
        <f>+G119*3.04%</f>
        <v>1216</v>
      </c>
      <c r="N119" s="14">
        <f>G119*7.09%</f>
        <v>2836</v>
      </c>
      <c r="O119" s="14">
        <v>0</v>
      </c>
      <c r="P119" s="14">
        <f>J119+K119+L119+M119+N119</f>
        <v>8500</v>
      </c>
      <c r="Q119" s="14">
        <f>+AF119</f>
        <v>21840.09</v>
      </c>
      <c r="R119" s="14">
        <f>+J119+M119+O119+Q119+H119+I119</f>
        <v>24646.74</v>
      </c>
      <c r="S119" s="14">
        <f>+N119+L119+K119</f>
        <v>6136</v>
      </c>
      <c r="T119" s="14">
        <f>+G119-R119</f>
        <v>15353.259999999998</v>
      </c>
      <c r="U119" s="60">
        <f>+AH119-T119</f>
        <v>0</v>
      </c>
      <c r="V119" t="s">
        <v>181</v>
      </c>
      <c r="W119" t="s">
        <v>37</v>
      </c>
      <c r="X119" t="s">
        <v>1185</v>
      </c>
      <c r="Y119">
        <v>7</v>
      </c>
      <c r="Z119" s="33">
        <v>40000</v>
      </c>
      <c r="AA119">
        <v>0</v>
      </c>
      <c r="AB119" s="33">
        <v>40000</v>
      </c>
      <c r="AC119" s="33">
        <v>1148</v>
      </c>
      <c r="AD119">
        <v>442.65</v>
      </c>
      <c r="AE119" s="33">
        <v>1216</v>
      </c>
      <c r="AF119" s="33">
        <v>21840.09</v>
      </c>
      <c r="AG119" s="33">
        <v>24646.74</v>
      </c>
      <c r="AH119" s="33">
        <v>15353.26</v>
      </c>
      <c r="AI119" s="33" t="s">
        <v>1975</v>
      </c>
      <c r="AJ119" s="33"/>
      <c r="AL119" s="35"/>
      <c r="AM119" s="35"/>
    </row>
    <row r="120" spans="1:39" ht="15.95" customHeight="1" x14ac:dyDescent="0.25">
      <c r="A120" s="11">
        <f t="shared" si="1"/>
        <v>104</v>
      </c>
      <c r="B120" s="12" t="s">
        <v>157</v>
      </c>
      <c r="C120" s="13" t="s">
        <v>182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>+G120*2.87%</f>
        <v>1148</v>
      </c>
      <c r="K120" s="14">
        <f>G120*7.1%</f>
        <v>2839.9999999999995</v>
      </c>
      <c r="L120" s="14">
        <f>G120*1.15%</f>
        <v>460</v>
      </c>
      <c r="M120" s="14">
        <f>+G120*3.04%</f>
        <v>1216</v>
      </c>
      <c r="N120" s="14">
        <f>G120*7.09%</f>
        <v>2836</v>
      </c>
      <c r="O120" s="14">
        <v>0</v>
      </c>
      <c r="P120" s="14">
        <f>J120+K120+L120+M120+N120</f>
        <v>8500</v>
      </c>
      <c r="Q120" s="14">
        <f>+AF120</f>
        <v>16123.38</v>
      </c>
      <c r="R120" s="14">
        <f>+J120+M120+O120+Q120+H120+I120</f>
        <v>18930.03</v>
      </c>
      <c r="S120" s="14">
        <f>+N120+L120+K120</f>
        <v>6136</v>
      </c>
      <c r="T120" s="14">
        <f>+G120-R120</f>
        <v>21069.97</v>
      </c>
      <c r="U120" s="60">
        <f>+AH120-T120</f>
        <v>0</v>
      </c>
      <c r="V120" t="s">
        <v>182</v>
      </c>
      <c r="W120" t="s">
        <v>37</v>
      </c>
      <c r="X120" t="s">
        <v>1237</v>
      </c>
      <c r="Y120">
        <v>8</v>
      </c>
      <c r="Z120" s="33">
        <v>40000</v>
      </c>
      <c r="AA120">
        <v>0</v>
      </c>
      <c r="AB120" s="33">
        <v>40000</v>
      </c>
      <c r="AC120" s="33">
        <v>1148</v>
      </c>
      <c r="AD120">
        <v>442.65</v>
      </c>
      <c r="AE120" s="33">
        <v>1216</v>
      </c>
      <c r="AF120" s="33">
        <v>16123.38</v>
      </c>
      <c r="AG120" s="33">
        <v>18930.03</v>
      </c>
      <c r="AH120" s="33">
        <v>21069.97</v>
      </c>
      <c r="AI120" s="33" t="s">
        <v>1975</v>
      </c>
      <c r="AJ120" s="33"/>
      <c r="AL120" s="35"/>
      <c r="AM120" s="35"/>
    </row>
    <row r="121" spans="1:39" ht="15.95" customHeight="1" x14ac:dyDescent="0.25">
      <c r="A121" s="11">
        <f t="shared" si="1"/>
        <v>105</v>
      </c>
      <c r="B121" s="12" t="s">
        <v>157</v>
      </c>
      <c r="C121" s="13" t="s">
        <v>183</v>
      </c>
      <c r="D121" s="13" t="s">
        <v>165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>+G121*2.87%</f>
        <v>631.4</v>
      </c>
      <c r="K121" s="14">
        <f>G121*7.1%</f>
        <v>1561.9999999999998</v>
      </c>
      <c r="L121" s="14">
        <f>G121*1.15%</f>
        <v>253</v>
      </c>
      <c r="M121" s="14">
        <f>+G121*3.04%</f>
        <v>668.8</v>
      </c>
      <c r="N121" s="14">
        <f>G121*7.09%</f>
        <v>1559.8000000000002</v>
      </c>
      <c r="O121" s="14">
        <v>0</v>
      </c>
      <c r="P121" s="14">
        <f>J121+K121+L121+M121+N121</f>
        <v>4675</v>
      </c>
      <c r="Q121" s="14">
        <f>+AF121</f>
        <v>9056</v>
      </c>
      <c r="R121" s="14">
        <f>+J121+M121+O121+Q121+H121+I121</f>
        <v>10356.200000000001</v>
      </c>
      <c r="S121" s="14">
        <f>+N121+L121+K121</f>
        <v>3374.8</v>
      </c>
      <c r="T121" s="14">
        <f>+G121-R121</f>
        <v>11643.8</v>
      </c>
      <c r="U121" s="60">
        <f>+AH121-T121</f>
        <v>0</v>
      </c>
      <c r="V121" t="s">
        <v>183</v>
      </c>
      <c r="W121" t="s">
        <v>165</v>
      </c>
      <c r="X121" t="s">
        <v>1213</v>
      </c>
      <c r="Y121">
        <v>2</v>
      </c>
      <c r="Z121" s="33">
        <v>22000</v>
      </c>
      <c r="AA121">
        <v>0</v>
      </c>
      <c r="AB121" s="33">
        <v>22000</v>
      </c>
      <c r="AC121">
        <v>631.4</v>
      </c>
      <c r="AD121">
        <v>0</v>
      </c>
      <c r="AE121">
        <v>668.8</v>
      </c>
      <c r="AF121" s="33">
        <v>9056</v>
      </c>
      <c r="AG121" s="33">
        <v>10356.200000000001</v>
      </c>
      <c r="AH121" s="33">
        <v>11643.8</v>
      </c>
      <c r="AI121" s="33" t="s">
        <v>1975</v>
      </c>
      <c r="AJ121" s="33"/>
      <c r="AL121" s="35"/>
      <c r="AM121" s="35"/>
    </row>
    <row r="122" spans="1:39" ht="15.95" customHeight="1" x14ac:dyDescent="0.25">
      <c r="A122" s="11">
        <f t="shared" si="1"/>
        <v>106</v>
      </c>
      <c r="B122" s="12" t="s">
        <v>157</v>
      </c>
      <c r="C122" s="13" t="s">
        <v>184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>+G122*2.87%</f>
        <v>975.8</v>
      </c>
      <c r="K122" s="14">
        <f>G122*7.1%</f>
        <v>2414</v>
      </c>
      <c r="L122" s="14">
        <f>G122*1.15%</f>
        <v>391</v>
      </c>
      <c r="M122" s="14">
        <f>+G122*3.04%</f>
        <v>1033.5999999999999</v>
      </c>
      <c r="N122" s="14">
        <f>G122*7.09%</f>
        <v>2410.6000000000004</v>
      </c>
      <c r="O122" s="14">
        <v>0</v>
      </c>
      <c r="P122" s="14">
        <f>J122+K122+L122+M122+N122</f>
        <v>7225</v>
      </c>
      <c r="Q122" s="14">
        <f>+AF122</f>
        <v>20188.560000000001</v>
      </c>
      <c r="R122" s="14">
        <f>+J122+M122+O122+Q122+H122+I122</f>
        <v>22197.960000000003</v>
      </c>
      <c r="S122" s="14">
        <f>+N122+L122+K122</f>
        <v>5215.6000000000004</v>
      </c>
      <c r="T122" s="14">
        <f>+G122-R122</f>
        <v>11802.039999999997</v>
      </c>
      <c r="U122" s="60">
        <f>+AH122-T122</f>
        <v>0</v>
      </c>
      <c r="V122" t="s">
        <v>184</v>
      </c>
      <c r="W122" t="s">
        <v>37</v>
      </c>
      <c r="X122" t="s">
        <v>1207</v>
      </c>
      <c r="Y122">
        <v>17</v>
      </c>
      <c r="Z122" s="33">
        <v>34000</v>
      </c>
      <c r="AA122">
        <v>0</v>
      </c>
      <c r="AB122" s="33">
        <v>34000</v>
      </c>
      <c r="AC122">
        <v>975.8</v>
      </c>
      <c r="AD122">
        <v>0</v>
      </c>
      <c r="AE122" s="33">
        <v>1033.5999999999999</v>
      </c>
      <c r="AF122" s="33">
        <v>20188.560000000001</v>
      </c>
      <c r="AG122" s="33">
        <v>22197.96</v>
      </c>
      <c r="AH122" s="33">
        <v>11802.04</v>
      </c>
      <c r="AI122" s="33" t="s">
        <v>1975</v>
      </c>
      <c r="AJ122" s="33"/>
      <c r="AL122" s="35"/>
      <c r="AM122" s="35"/>
    </row>
    <row r="123" spans="1:39" ht="15.95" customHeight="1" x14ac:dyDescent="0.25">
      <c r="A123" s="11">
        <f t="shared" si="1"/>
        <v>107</v>
      </c>
      <c r="B123" s="12" t="s">
        <v>157</v>
      </c>
      <c r="C123" s="13" t="s">
        <v>185</v>
      </c>
      <c r="D123" s="13" t="s">
        <v>165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G123*7.1%</f>
        <v>1561.9999999999998</v>
      </c>
      <c r="L123" s="14">
        <f>G123*1.15%</f>
        <v>253</v>
      </c>
      <c r="M123" s="14">
        <f>+G123*3.04%</f>
        <v>668.8</v>
      </c>
      <c r="N123" s="14">
        <f>G123*7.09%</f>
        <v>1559.8000000000002</v>
      </c>
      <c r="O123" s="14">
        <v>0</v>
      </c>
      <c r="P123" s="14">
        <f>J123+K123+L123+M123+N123</f>
        <v>4675</v>
      </c>
      <c r="Q123" s="14">
        <f>+AF123</f>
        <v>9427.26</v>
      </c>
      <c r="R123" s="14">
        <f>+J123+M123+O123+Q123+H123+I123</f>
        <v>10727.46</v>
      </c>
      <c r="S123" s="14">
        <f>+N123+L123+K123</f>
        <v>3374.8</v>
      </c>
      <c r="T123" s="14">
        <f>+G123-R123</f>
        <v>11272.54</v>
      </c>
      <c r="U123" s="60">
        <f>+AH123-T123</f>
        <v>0</v>
      </c>
      <c r="V123" t="s">
        <v>185</v>
      </c>
      <c r="W123" t="s">
        <v>165</v>
      </c>
      <c r="X123" t="s">
        <v>1818</v>
      </c>
      <c r="Y123">
        <v>36</v>
      </c>
      <c r="Z123" s="33">
        <v>22000</v>
      </c>
      <c r="AA123">
        <v>0</v>
      </c>
      <c r="AB123" s="33">
        <v>22000</v>
      </c>
      <c r="AC123">
        <v>631.4</v>
      </c>
      <c r="AD123">
        <v>0</v>
      </c>
      <c r="AE123">
        <v>668.8</v>
      </c>
      <c r="AF123" s="33">
        <v>9427.26</v>
      </c>
      <c r="AG123" s="33">
        <v>10727.46</v>
      </c>
      <c r="AH123" s="33">
        <v>11272.54</v>
      </c>
      <c r="AI123" s="33" t="s">
        <v>1975</v>
      </c>
      <c r="AJ123" s="33"/>
      <c r="AL123" s="35"/>
      <c r="AM123" s="35"/>
    </row>
    <row r="124" spans="1:39" ht="15.95" customHeight="1" x14ac:dyDescent="0.25">
      <c r="A124" s="11">
        <f t="shared" si="1"/>
        <v>108</v>
      </c>
      <c r="B124" s="12" t="s">
        <v>157</v>
      </c>
      <c r="C124" s="13" t="s">
        <v>186</v>
      </c>
      <c r="D124" s="13" t="s">
        <v>158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G124*7.1%</f>
        <v>1561.9999999999998</v>
      </c>
      <c r="L124" s="14">
        <f>G124*1.15%</f>
        <v>253</v>
      </c>
      <c r="M124" s="14">
        <f>+G124*3.04%</f>
        <v>668.8</v>
      </c>
      <c r="N124" s="14">
        <f>G124*7.09%</f>
        <v>1559.8000000000002</v>
      </c>
      <c r="O124" s="14">
        <v>0</v>
      </c>
      <c r="P124" s="14">
        <f>J124+K124+L124+M124+N124</f>
        <v>4675</v>
      </c>
      <c r="Q124" s="14">
        <f>+AF124</f>
        <v>12859.54</v>
      </c>
      <c r="R124" s="14">
        <f>+J124+M124+O124+Q124+H124+I124</f>
        <v>14159.740000000002</v>
      </c>
      <c r="S124" s="14">
        <f>+N124+L124+K124</f>
        <v>3374.8</v>
      </c>
      <c r="T124" s="14">
        <f>+G124-R124</f>
        <v>7840.2599999999984</v>
      </c>
      <c r="U124" s="60">
        <f>+AH124-T124</f>
        <v>0</v>
      </c>
      <c r="V124" t="s">
        <v>186</v>
      </c>
      <c r="W124" t="s">
        <v>158</v>
      </c>
      <c r="X124" t="s">
        <v>1386</v>
      </c>
      <c r="Y124">
        <v>43</v>
      </c>
      <c r="Z124" s="33">
        <v>22000</v>
      </c>
      <c r="AA124">
        <v>0</v>
      </c>
      <c r="AB124" s="33">
        <v>22000</v>
      </c>
      <c r="AC124">
        <v>631.4</v>
      </c>
      <c r="AD124">
        <v>0</v>
      </c>
      <c r="AE124">
        <v>668.8</v>
      </c>
      <c r="AF124" s="33">
        <v>12859.54</v>
      </c>
      <c r="AG124" s="33">
        <v>14159.74</v>
      </c>
      <c r="AH124" s="33">
        <v>7840.26</v>
      </c>
      <c r="AI124" s="33" t="s">
        <v>1975</v>
      </c>
      <c r="AJ124" s="33"/>
      <c r="AK124" s="35">
        <f>+U124</f>
        <v>0</v>
      </c>
      <c r="AL124" s="35"/>
      <c r="AM124" s="35"/>
    </row>
    <row r="125" spans="1:39" ht="15.95" customHeight="1" x14ac:dyDescent="0.25">
      <c r="A125" s="11">
        <f t="shared" si="1"/>
        <v>109</v>
      </c>
      <c r="B125" s="12" t="s">
        <v>157</v>
      </c>
      <c r="C125" s="13" t="s">
        <v>187</v>
      </c>
      <c r="D125" s="13" t="s">
        <v>158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>+G125*2.87%</f>
        <v>631.4</v>
      </c>
      <c r="K125" s="14">
        <f>G125*7.1%</f>
        <v>1561.9999999999998</v>
      </c>
      <c r="L125" s="14">
        <f>G125*1.15%</f>
        <v>253</v>
      </c>
      <c r="M125" s="14">
        <f>+G125*3.04%</f>
        <v>668.8</v>
      </c>
      <c r="N125" s="14">
        <f>G125*7.09%</f>
        <v>1559.8000000000002</v>
      </c>
      <c r="O125" s="14">
        <v>0</v>
      </c>
      <c r="P125" s="14">
        <f>J125+K125+L125+M125+N125</f>
        <v>4675</v>
      </c>
      <c r="Q125" s="14">
        <f>+AF125</f>
        <v>11517.28</v>
      </c>
      <c r="R125" s="14">
        <f>+J125+M125+O125+Q125+H125+I125</f>
        <v>12817.48</v>
      </c>
      <c r="S125" s="14">
        <f>+N125+L125+K125</f>
        <v>3374.8</v>
      </c>
      <c r="T125" s="14">
        <f>+G125-R125</f>
        <v>9182.52</v>
      </c>
      <c r="U125" s="60">
        <f>+AH125-T125</f>
        <v>0</v>
      </c>
      <c r="V125" t="s">
        <v>187</v>
      </c>
      <c r="W125" t="s">
        <v>158</v>
      </c>
      <c r="X125" t="s">
        <v>1152</v>
      </c>
      <c r="Y125">
        <v>49</v>
      </c>
      <c r="Z125" s="33">
        <v>22000</v>
      </c>
      <c r="AA125">
        <v>0</v>
      </c>
      <c r="AB125" s="33">
        <v>22000</v>
      </c>
      <c r="AC125">
        <v>631.4</v>
      </c>
      <c r="AD125">
        <v>0</v>
      </c>
      <c r="AE125">
        <v>668.8</v>
      </c>
      <c r="AF125" s="33">
        <v>11517.28</v>
      </c>
      <c r="AG125" s="33">
        <v>12817.48</v>
      </c>
      <c r="AH125" s="33">
        <v>9182.52</v>
      </c>
      <c r="AI125" s="33" t="s">
        <v>1975</v>
      </c>
      <c r="AJ125" s="33"/>
      <c r="AL125" s="35"/>
      <c r="AM125" s="35"/>
    </row>
    <row r="126" spans="1:39" ht="15.95" customHeight="1" x14ac:dyDescent="0.25">
      <c r="A126" s="11">
        <f t="shared" si="1"/>
        <v>110</v>
      </c>
      <c r="B126" s="12" t="s">
        <v>157</v>
      </c>
      <c r="C126" s="13" t="s">
        <v>188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>+G126*2.87%</f>
        <v>1148</v>
      </c>
      <c r="K126" s="14">
        <f>G126*7.1%</f>
        <v>2839.9999999999995</v>
      </c>
      <c r="L126" s="14">
        <f>G126*1.15%</f>
        <v>460</v>
      </c>
      <c r="M126" s="14">
        <f>+G126*3.04%</f>
        <v>1216</v>
      </c>
      <c r="N126" s="14">
        <f>G126*7.09%</f>
        <v>2836</v>
      </c>
      <c r="O126" s="14">
        <v>0</v>
      </c>
      <c r="P126" s="14">
        <f>J126+K126+L126+M126+N126</f>
        <v>8500</v>
      </c>
      <c r="Q126" s="14">
        <f>+AF126</f>
        <v>11391.78</v>
      </c>
      <c r="R126" s="14">
        <f>+J126+M126+O126+Q126+H126+I126</f>
        <v>14198.43</v>
      </c>
      <c r="S126" s="14">
        <f>+N126+L126+K126</f>
        <v>6136</v>
      </c>
      <c r="T126" s="14">
        <f>+G126-R126</f>
        <v>25801.57</v>
      </c>
      <c r="U126" s="60">
        <f>+AH126-T126</f>
        <v>0</v>
      </c>
      <c r="V126" t="s">
        <v>188</v>
      </c>
      <c r="W126" t="s">
        <v>37</v>
      </c>
      <c r="X126" t="s">
        <v>1215</v>
      </c>
      <c r="Y126">
        <v>19</v>
      </c>
      <c r="Z126" s="33">
        <v>40000</v>
      </c>
      <c r="AA126">
        <v>0</v>
      </c>
      <c r="AB126" s="33">
        <v>40000</v>
      </c>
      <c r="AC126" s="33">
        <v>1148</v>
      </c>
      <c r="AD126">
        <v>442.65</v>
      </c>
      <c r="AE126" s="33">
        <v>1216</v>
      </c>
      <c r="AF126" s="33">
        <v>11391.78</v>
      </c>
      <c r="AG126" s="33">
        <v>14198.43</v>
      </c>
      <c r="AH126" s="33">
        <v>25801.57</v>
      </c>
      <c r="AI126" s="33" t="s">
        <v>1975</v>
      </c>
      <c r="AJ126" s="33"/>
      <c r="AL126" s="35"/>
      <c r="AM126" s="35"/>
    </row>
    <row r="127" spans="1:39" ht="15.95" customHeight="1" x14ac:dyDescent="0.25">
      <c r="A127" s="11">
        <f t="shared" si="1"/>
        <v>111</v>
      </c>
      <c r="B127" s="12" t="s">
        <v>157</v>
      </c>
      <c r="C127" s="13" t="s">
        <v>189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>+G127*2.87%</f>
        <v>975.8</v>
      </c>
      <c r="K127" s="14">
        <f>G127*7.1%</f>
        <v>2414</v>
      </c>
      <c r="L127" s="14">
        <f>G127*1.15%</f>
        <v>391</v>
      </c>
      <c r="M127" s="14">
        <f>+G127*3.04%</f>
        <v>1033.5999999999999</v>
      </c>
      <c r="N127" s="14">
        <f>G127*7.09%</f>
        <v>2410.6000000000004</v>
      </c>
      <c r="O127" s="14">
        <v>0</v>
      </c>
      <c r="P127" s="14">
        <f>J127+K127+L127+M127+N127</f>
        <v>7225</v>
      </c>
      <c r="Q127" s="14">
        <f>+AF127</f>
        <v>15081.24</v>
      </c>
      <c r="R127" s="14">
        <f>+J127+M127+O127+Q127+H127+I127</f>
        <v>17090.64</v>
      </c>
      <c r="S127" s="14">
        <f>+N127+L127+K127</f>
        <v>5215.6000000000004</v>
      </c>
      <c r="T127" s="14">
        <f>+G127-R127</f>
        <v>16909.36</v>
      </c>
      <c r="U127" s="60">
        <f>+AH127-T127</f>
        <v>0</v>
      </c>
      <c r="V127" t="s">
        <v>189</v>
      </c>
      <c r="W127" t="s">
        <v>37</v>
      </c>
      <c r="X127" t="s">
        <v>1643</v>
      </c>
      <c r="Y127">
        <v>18</v>
      </c>
      <c r="Z127" s="33">
        <v>34000</v>
      </c>
      <c r="AA127">
        <v>0</v>
      </c>
      <c r="AB127" s="33">
        <v>34000</v>
      </c>
      <c r="AC127">
        <v>975.8</v>
      </c>
      <c r="AD127">
        <v>0</v>
      </c>
      <c r="AE127" s="33">
        <v>1033.5999999999999</v>
      </c>
      <c r="AF127" s="33">
        <v>15081.24</v>
      </c>
      <c r="AG127" s="33">
        <v>17090.64</v>
      </c>
      <c r="AH127" s="33">
        <v>16909.36</v>
      </c>
      <c r="AI127" s="33" t="s">
        <v>1975</v>
      </c>
      <c r="AJ127" s="33"/>
      <c r="AL127" s="35"/>
      <c r="AM127" s="35"/>
    </row>
    <row r="128" spans="1:39" ht="15.95" customHeight="1" x14ac:dyDescent="0.25">
      <c r="A128" s="11">
        <f t="shared" si="1"/>
        <v>112</v>
      </c>
      <c r="B128" s="12" t="s">
        <v>157</v>
      </c>
      <c r="C128" s="13" t="s">
        <v>190</v>
      </c>
      <c r="D128" s="13" t="s">
        <v>191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G128*7.1%</f>
        <v>1561.9999999999998</v>
      </c>
      <c r="L128" s="14">
        <f>G128*1.15%</f>
        <v>253</v>
      </c>
      <c r="M128" s="14">
        <f>+G128*3.04%</f>
        <v>668.8</v>
      </c>
      <c r="N128" s="14">
        <f>G128*7.09%</f>
        <v>1559.8000000000002</v>
      </c>
      <c r="O128" s="14">
        <v>0</v>
      </c>
      <c r="P128" s="14">
        <f>J128+K128+L128+M128+N128</f>
        <v>4675</v>
      </c>
      <c r="Q128" s="14">
        <f>+AF128</f>
        <v>12080.09</v>
      </c>
      <c r="R128" s="14">
        <f>+J128+M128+O128+Q128+H128+I128</f>
        <v>13380.29</v>
      </c>
      <c r="S128" s="14">
        <f>+N128+L128+K128</f>
        <v>3374.8</v>
      </c>
      <c r="T128" s="14">
        <f>+G128-R128</f>
        <v>8619.7099999999991</v>
      </c>
      <c r="U128" s="60">
        <f>+AH128-T128</f>
        <v>0</v>
      </c>
      <c r="V128" t="s">
        <v>190</v>
      </c>
      <c r="W128" t="s">
        <v>191</v>
      </c>
      <c r="X128" t="s">
        <v>1151</v>
      </c>
      <c r="Y128">
        <v>65</v>
      </c>
      <c r="Z128" s="33">
        <v>22000</v>
      </c>
      <c r="AA128">
        <v>0</v>
      </c>
      <c r="AB128" s="33">
        <v>22000</v>
      </c>
      <c r="AC128">
        <v>631.4</v>
      </c>
      <c r="AD128">
        <v>0</v>
      </c>
      <c r="AE128">
        <v>668.8</v>
      </c>
      <c r="AF128" s="33">
        <v>12080.09</v>
      </c>
      <c r="AG128" s="33">
        <v>13380.29</v>
      </c>
      <c r="AH128" s="33">
        <v>8619.7099999999991</v>
      </c>
      <c r="AI128" s="33" t="s">
        <v>1975</v>
      </c>
      <c r="AJ128" s="33"/>
      <c r="AL128" s="35"/>
      <c r="AM128" s="35"/>
    </row>
    <row r="129" spans="1:39" ht="15.95" customHeight="1" x14ac:dyDescent="0.25">
      <c r="A129" s="11">
        <f t="shared" si="1"/>
        <v>113</v>
      </c>
      <c r="B129" s="12" t="s">
        <v>157</v>
      </c>
      <c r="C129" s="13" t="s">
        <v>192</v>
      </c>
      <c r="D129" s="13" t="s">
        <v>165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G129*7.1%</f>
        <v>1561.9999999999998</v>
      </c>
      <c r="L129" s="14">
        <f>G129*1.15%</f>
        <v>253</v>
      </c>
      <c r="M129" s="14">
        <f>+G129*3.04%</f>
        <v>668.8</v>
      </c>
      <c r="N129" s="14">
        <f>G129*7.09%</f>
        <v>1559.8000000000002</v>
      </c>
      <c r="O129" s="14">
        <v>0</v>
      </c>
      <c r="P129" s="14">
        <f>J129+K129+L129+M129+N129</f>
        <v>4675</v>
      </c>
      <c r="Q129" s="14">
        <f>+AF129</f>
        <v>0</v>
      </c>
      <c r="R129" s="14">
        <f>+J129+M129+O129+Q129+H129+I129</f>
        <v>1300.1999999999998</v>
      </c>
      <c r="S129" s="14">
        <f>+N129+L129+K129</f>
        <v>3374.8</v>
      </c>
      <c r="T129" s="14">
        <f>+G129-R129</f>
        <v>20699.8</v>
      </c>
      <c r="U129" s="60">
        <f>+AH129-T129</f>
        <v>0</v>
      </c>
      <c r="V129" t="s">
        <v>192</v>
      </c>
      <c r="W129" t="s">
        <v>165</v>
      </c>
      <c r="X129" t="s">
        <v>1159</v>
      </c>
      <c r="Y129">
        <v>37</v>
      </c>
      <c r="Z129" s="33">
        <v>22000</v>
      </c>
      <c r="AA129">
        <v>0</v>
      </c>
      <c r="AB129" s="33">
        <v>22000</v>
      </c>
      <c r="AC129">
        <v>631.4</v>
      </c>
      <c r="AD129">
        <v>0</v>
      </c>
      <c r="AE129">
        <v>668.8</v>
      </c>
      <c r="AF129">
        <v>0</v>
      </c>
      <c r="AG129" s="33">
        <v>1300.2</v>
      </c>
      <c r="AH129" s="33">
        <v>20699.8</v>
      </c>
      <c r="AI129" s="33" t="s">
        <v>1975</v>
      </c>
      <c r="AJ129" s="33"/>
      <c r="AL129" s="35"/>
      <c r="AM129" s="35"/>
    </row>
    <row r="130" spans="1:39" ht="15.95" customHeight="1" x14ac:dyDescent="0.25">
      <c r="A130" s="11">
        <f t="shared" si="1"/>
        <v>114</v>
      </c>
      <c r="B130" s="12" t="s">
        <v>157</v>
      </c>
      <c r="C130" s="13" t="s">
        <v>193</v>
      </c>
      <c r="D130" s="13" t="s">
        <v>158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>+G130*2.87%</f>
        <v>631.4</v>
      </c>
      <c r="K130" s="14">
        <f>G130*7.1%</f>
        <v>1561.9999999999998</v>
      </c>
      <c r="L130" s="14">
        <f>G130*1.15%</f>
        <v>253</v>
      </c>
      <c r="M130" s="14">
        <f>+G130*3.04%</f>
        <v>668.8</v>
      </c>
      <c r="N130" s="14">
        <f>G130*7.09%</f>
        <v>1559.8000000000002</v>
      </c>
      <c r="O130" s="14">
        <v>0</v>
      </c>
      <c r="P130" s="14">
        <f>J130+K130+L130+M130+N130</f>
        <v>4675</v>
      </c>
      <c r="Q130" s="14">
        <f>+AF130</f>
        <v>0</v>
      </c>
      <c r="R130" s="14">
        <f>+J130+M130+O130+Q130+H130+I130</f>
        <v>1300.1999999999998</v>
      </c>
      <c r="S130" s="14">
        <f>+N130+L130+K130</f>
        <v>3374.8</v>
      </c>
      <c r="T130" s="14">
        <f>+G130-R130</f>
        <v>20699.8</v>
      </c>
      <c r="U130" s="60">
        <f>+AH130-T130</f>
        <v>0</v>
      </c>
      <c r="V130" t="s">
        <v>193</v>
      </c>
      <c r="W130" t="s">
        <v>158</v>
      </c>
      <c r="X130" t="s">
        <v>1111</v>
      </c>
      <c r="Y130">
        <v>50</v>
      </c>
      <c r="Z130" s="33">
        <v>22000</v>
      </c>
      <c r="AA130">
        <v>0</v>
      </c>
      <c r="AB130" s="33">
        <v>22000</v>
      </c>
      <c r="AC130">
        <v>631.4</v>
      </c>
      <c r="AD130">
        <v>0</v>
      </c>
      <c r="AE130">
        <v>668.8</v>
      </c>
      <c r="AF130">
        <v>0</v>
      </c>
      <c r="AG130" s="33">
        <v>1300.2</v>
      </c>
      <c r="AH130" s="33">
        <v>20699.8</v>
      </c>
      <c r="AI130" s="33" t="s">
        <v>1975</v>
      </c>
      <c r="AJ130" s="33"/>
      <c r="AL130" s="35"/>
      <c r="AM130" s="35"/>
    </row>
    <row r="131" spans="1:39" ht="15.95" customHeight="1" x14ac:dyDescent="0.25">
      <c r="A131" s="11">
        <f t="shared" si="1"/>
        <v>115</v>
      </c>
      <c r="B131" s="12" t="s">
        <v>157</v>
      </c>
      <c r="C131" s="13" t="s">
        <v>194</v>
      </c>
      <c r="D131" s="13" t="s">
        <v>165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>+G131*2.87%</f>
        <v>631.4</v>
      </c>
      <c r="K131" s="14">
        <f>G131*7.1%</f>
        <v>1561.9999999999998</v>
      </c>
      <c r="L131" s="14">
        <f>G131*1.15%</f>
        <v>253</v>
      </c>
      <c r="M131" s="14">
        <f>+G131*3.04%</f>
        <v>668.8</v>
      </c>
      <c r="N131" s="14">
        <f>G131*7.09%</f>
        <v>1559.8000000000002</v>
      </c>
      <c r="O131" s="14">
        <v>0</v>
      </c>
      <c r="P131" s="14">
        <f>J131+K131+L131+M131+N131</f>
        <v>4675</v>
      </c>
      <c r="Q131" s="14">
        <f>+AF131</f>
        <v>1046</v>
      </c>
      <c r="R131" s="14">
        <f>+J131+M131+O131+Q131+H131+I131</f>
        <v>2346.1999999999998</v>
      </c>
      <c r="S131" s="14">
        <f>+N131+L131+K131</f>
        <v>3374.8</v>
      </c>
      <c r="T131" s="14">
        <f>+G131-R131</f>
        <v>19653.8</v>
      </c>
      <c r="U131" s="60">
        <f>+AH131-T131</f>
        <v>0</v>
      </c>
      <c r="V131" t="s">
        <v>194</v>
      </c>
      <c r="W131" t="s">
        <v>165</v>
      </c>
      <c r="X131" t="s">
        <v>1668</v>
      </c>
      <c r="Y131">
        <v>58</v>
      </c>
      <c r="Z131" s="33">
        <v>22000</v>
      </c>
      <c r="AA131">
        <v>0</v>
      </c>
      <c r="AB131" s="33">
        <v>22000</v>
      </c>
      <c r="AC131">
        <v>631.4</v>
      </c>
      <c r="AD131">
        <v>0</v>
      </c>
      <c r="AE131">
        <v>668.8</v>
      </c>
      <c r="AF131" s="33">
        <v>1046</v>
      </c>
      <c r="AG131" s="33">
        <v>2346.1999999999998</v>
      </c>
      <c r="AH131" s="33">
        <v>19653.8</v>
      </c>
      <c r="AI131" s="33" t="s">
        <v>1975</v>
      </c>
      <c r="AJ131" s="33"/>
      <c r="AL131" s="35"/>
      <c r="AM131" s="35"/>
    </row>
    <row r="132" spans="1:39" ht="15.95" customHeight="1" x14ac:dyDescent="0.25">
      <c r="A132" s="11">
        <f t="shared" si="1"/>
        <v>116</v>
      </c>
      <c r="B132" s="12" t="s">
        <v>157</v>
      </c>
      <c r="C132" s="13" t="s">
        <v>195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>+G132*2.87%</f>
        <v>975.8</v>
      </c>
      <c r="K132" s="14">
        <f>G132*7.1%</f>
        <v>2414</v>
      </c>
      <c r="L132" s="14">
        <f>G132*1.15%</f>
        <v>391</v>
      </c>
      <c r="M132" s="14">
        <f>+G132*3.04%</f>
        <v>1033.5999999999999</v>
      </c>
      <c r="N132" s="14">
        <f>G132*7.09%</f>
        <v>2410.6000000000004</v>
      </c>
      <c r="O132" s="14">
        <v>0</v>
      </c>
      <c r="P132" s="14">
        <f>J132+K132+L132+M132+N132</f>
        <v>7225</v>
      </c>
      <c r="Q132" s="14">
        <f>+AF132</f>
        <v>6046</v>
      </c>
      <c r="R132" s="14">
        <f>+J132+M132+O132+Q132+H132+I132</f>
        <v>8055.4</v>
      </c>
      <c r="S132" s="14">
        <f>+N132+L132+K132</f>
        <v>5215.6000000000004</v>
      </c>
      <c r="T132" s="14">
        <f>+G132-R132</f>
        <v>25944.6</v>
      </c>
      <c r="U132" s="60">
        <f>+AH132-T132</f>
        <v>0</v>
      </c>
      <c r="V132" t="s">
        <v>195</v>
      </c>
      <c r="W132" t="s">
        <v>37</v>
      </c>
      <c r="X132" t="s">
        <v>1387</v>
      </c>
      <c r="Y132">
        <v>67</v>
      </c>
      <c r="Z132" s="33">
        <v>34000</v>
      </c>
      <c r="AA132">
        <v>0</v>
      </c>
      <c r="AB132" s="33">
        <v>34000</v>
      </c>
      <c r="AC132">
        <v>975.8</v>
      </c>
      <c r="AD132">
        <v>0</v>
      </c>
      <c r="AE132" s="33">
        <v>1033.5999999999999</v>
      </c>
      <c r="AF132" s="33">
        <v>6046</v>
      </c>
      <c r="AG132" s="33">
        <v>8055.4</v>
      </c>
      <c r="AH132" s="33">
        <v>25944.6</v>
      </c>
      <c r="AI132" s="33" t="s">
        <v>1975</v>
      </c>
      <c r="AJ132" s="33"/>
      <c r="AL132" s="35"/>
      <c r="AM132" s="35"/>
    </row>
    <row r="133" spans="1:39" ht="15.95" customHeight="1" x14ac:dyDescent="0.25">
      <c r="A133" s="11">
        <f t="shared" si="1"/>
        <v>117</v>
      </c>
      <c r="B133" s="12" t="s">
        <v>157</v>
      </c>
      <c r="C133" s="13" t="s">
        <v>196</v>
      </c>
      <c r="D133" s="13" t="s">
        <v>191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G133*7.1%</f>
        <v>1561.9999999999998</v>
      </c>
      <c r="L133" s="14">
        <f>G133*1.15%</f>
        <v>253</v>
      </c>
      <c r="M133" s="14">
        <f>+G133*3.04%</f>
        <v>668.8</v>
      </c>
      <c r="N133" s="14">
        <f>G133*7.09%</f>
        <v>1559.8000000000002</v>
      </c>
      <c r="O133" s="14">
        <v>0</v>
      </c>
      <c r="P133" s="14">
        <f>J133+K133+L133+M133+N133</f>
        <v>4675</v>
      </c>
      <c r="Q133" s="14">
        <f>+AF133</f>
        <v>16453.68</v>
      </c>
      <c r="R133" s="14">
        <f>+J133+M133+O133+Q133+H133+I133</f>
        <v>17753.88</v>
      </c>
      <c r="S133" s="14">
        <f>+N133+L133+K133</f>
        <v>3374.8</v>
      </c>
      <c r="T133" s="14">
        <f>+G133-R133</f>
        <v>4246.119999999999</v>
      </c>
      <c r="U133" s="60">
        <f>+AH133-T133</f>
        <v>0</v>
      </c>
      <c r="V133" t="s">
        <v>196</v>
      </c>
      <c r="W133" t="s">
        <v>191</v>
      </c>
      <c r="X133" t="s">
        <v>1282</v>
      </c>
      <c r="Y133">
        <v>44</v>
      </c>
      <c r="Z133" s="33">
        <v>22000</v>
      </c>
      <c r="AA133">
        <v>0</v>
      </c>
      <c r="AB133" s="33">
        <v>22000</v>
      </c>
      <c r="AC133">
        <v>631.4</v>
      </c>
      <c r="AD133">
        <v>0</v>
      </c>
      <c r="AE133">
        <v>668.8</v>
      </c>
      <c r="AF133" s="33">
        <v>16453.68</v>
      </c>
      <c r="AG133" s="33">
        <v>17753.88</v>
      </c>
      <c r="AH133" s="33">
        <v>4246.12</v>
      </c>
      <c r="AI133" s="33" t="s">
        <v>1975</v>
      </c>
      <c r="AJ133" s="33"/>
      <c r="AL133" s="35"/>
      <c r="AM133" s="35"/>
    </row>
    <row r="134" spans="1:39" ht="15.95" customHeight="1" x14ac:dyDescent="0.25">
      <c r="A134" s="11">
        <f t="shared" si="1"/>
        <v>118</v>
      </c>
      <c r="B134" s="12" t="s">
        <v>157</v>
      </c>
      <c r="C134" s="13" t="s">
        <v>197</v>
      </c>
      <c r="D134" s="13" t="s">
        <v>165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>+G134*2.87%</f>
        <v>631.4</v>
      </c>
      <c r="K134" s="14">
        <f>G134*7.1%</f>
        <v>1561.9999999999998</v>
      </c>
      <c r="L134" s="14">
        <f>G134*1.15%</f>
        <v>253</v>
      </c>
      <c r="M134" s="14">
        <f>+G134*3.04%</f>
        <v>668.8</v>
      </c>
      <c r="N134" s="14">
        <f>G134*7.09%</f>
        <v>1559.8000000000002</v>
      </c>
      <c r="O134" s="14">
        <v>0</v>
      </c>
      <c r="P134" s="14">
        <f>J134+K134+L134+M134+N134</f>
        <v>4675</v>
      </c>
      <c r="Q134" s="14">
        <f>+AF134</f>
        <v>2746</v>
      </c>
      <c r="R134" s="14">
        <f>+J134+M134+O134+Q134+H134+I134</f>
        <v>4046.2</v>
      </c>
      <c r="S134" s="14">
        <f>+N134+L134+K134</f>
        <v>3374.8</v>
      </c>
      <c r="T134" s="14">
        <f>+G134-R134</f>
        <v>17953.8</v>
      </c>
      <c r="U134" s="60">
        <f>+AH134-T134</f>
        <v>0</v>
      </c>
      <c r="V134" t="s">
        <v>197</v>
      </c>
      <c r="W134" t="s">
        <v>165</v>
      </c>
      <c r="X134" t="s">
        <v>1281</v>
      </c>
      <c r="Y134">
        <v>39</v>
      </c>
      <c r="Z134" s="33">
        <v>22000</v>
      </c>
      <c r="AA134">
        <v>0</v>
      </c>
      <c r="AB134" s="33">
        <v>22000</v>
      </c>
      <c r="AC134">
        <v>631.4</v>
      </c>
      <c r="AD134">
        <v>0</v>
      </c>
      <c r="AE134">
        <v>668.8</v>
      </c>
      <c r="AF134" s="33">
        <v>2746</v>
      </c>
      <c r="AG134" s="33">
        <v>4046.2</v>
      </c>
      <c r="AH134" s="33">
        <v>17953.8</v>
      </c>
      <c r="AI134" s="33" t="s">
        <v>1975</v>
      </c>
      <c r="AJ134" s="33"/>
      <c r="AL134" s="35"/>
      <c r="AM134" s="35"/>
    </row>
    <row r="135" spans="1:39" ht="15.95" customHeight="1" x14ac:dyDescent="0.25">
      <c r="A135" s="11">
        <f t="shared" si="1"/>
        <v>119</v>
      </c>
      <c r="B135" s="12" t="s">
        <v>157</v>
      </c>
      <c r="C135" s="13" t="s">
        <v>198</v>
      </c>
      <c r="D135" s="13" t="s">
        <v>163</v>
      </c>
      <c r="E135" s="13" t="s">
        <v>29</v>
      </c>
      <c r="F135" s="13" t="s">
        <v>35</v>
      </c>
      <c r="G135" s="14">
        <v>30000</v>
      </c>
      <c r="H135" s="14">
        <v>0</v>
      </c>
      <c r="I135" s="14">
        <v>0</v>
      </c>
      <c r="J135" s="14">
        <f>+G135*2.87%</f>
        <v>861</v>
      </c>
      <c r="K135" s="14">
        <f>G135*7.1%</f>
        <v>2130</v>
      </c>
      <c r="L135" s="14">
        <f>G135*1.15%</f>
        <v>345</v>
      </c>
      <c r="M135" s="14">
        <f>+G135*3.04%</f>
        <v>912</v>
      </c>
      <c r="N135" s="14">
        <f>G135*7.09%</f>
        <v>2127</v>
      </c>
      <c r="O135" s="14">
        <v>0</v>
      </c>
      <c r="P135" s="14">
        <f>J135+K135+L135+M135+N135</f>
        <v>6375</v>
      </c>
      <c r="Q135" s="14">
        <f>+AF135</f>
        <v>16781.330000000002</v>
      </c>
      <c r="R135" s="14">
        <f>+J135+M135+O135+Q135+H135+I135</f>
        <v>18554.330000000002</v>
      </c>
      <c r="S135" s="14">
        <f>+N135+L135+K135</f>
        <v>4602</v>
      </c>
      <c r="T135" s="14">
        <f>+G135-R135</f>
        <v>11445.669999999998</v>
      </c>
      <c r="U135" s="60">
        <f>+AH135-T135</f>
        <v>0</v>
      </c>
      <c r="V135" t="s">
        <v>198</v>
      </c>
      <c r="W135" t="s">
        <v>163</v>
      </c>
      <c r="X135" t="s">
        <v>1557</v>
      </c>
      <c r="Y135">
        <v>24</v>
      </c>
      <c r="Z135" s="33">
        <v>30000</v>
      </c>
      <c r="AA135">
        <v>0</v>
      </c>
      <c r="AB135" s="33">
        <v>30000</v>
      </c>
      <c r="AC135">
        <v>861</v>
      </c>
      <c r="AD135">
        <v>0</v>
      </c>
      <c r="AE135">
        <v>912</v>
      </c>
      <c r="AF135" s="33">
        <v>16781.330000000002</v>
      </c>
      <c r="AG135" s="33">
        <v>18554.330000000002</v>
      </c>
      <c r="AH135" s="33">
        <v>11445.67</v>
      </c>
      <c r="AI135" s="33" t="s">
        <v>1975</v>
      </c>
      <c r="AJ135" s="33"/>
      <c r="AL135" s="35"/>
      <c r="AM135" s="35"/>
    </row>
    <row r="136" spans="1:39" ht="15.95" customHeight="1" x14ac:dyDescent="0.25">
      <c r="A136" s="11">
        <f t="shared" si="1"/>
        <v>120</v>
      </c>
      <c r="B136" s="12" t="s">
        <v>157</v>
      </c>
      <c r="C136" s="13" t="s">
        <v>199</v>
      </c>
      <c r="D136" s="13" t="s">
        <v>158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>+G136*2.87%</f>
        <v>631.4</v>
      </c>
      <c r="K136" s="14">
        <f>G136*7.1%</f>
        <v>1561.9999999999998</v>
      </c>
      <c r="L136" s="14">
        <f>G136*1.15%</f>
        <v>253</v>
      </c>
      <c r="M136" s="14">
        <f>+G136*3.04%</f>
        <v>668.8</v>
      </c>
      <c r="N136" s="14">
        <f>G136*7.09%</f>
        <v>1559.8000000000002</v>
      </c>
      <c r="O136" s="14">
        <v>0</v>
      </c>
      <c r="P136" s="14">
        <f>J136+K136+L136+M136+N136</f>
        <v>4675</v>
      </c>
      <c r="Q136" s="14">
        <f>+AF136</f>
        <v>0</v>
      </c>
      <c r="R136" s="14">
        <f>+J136+M136+O136+Q136+H136+I136</f>
        <v>1300.1999999999998</v>
      </c>
      <c r="S136" s="14">
        <f>+N136+L136+K136</f>
        <v>3374.8</v>
      </c>
      <c r="T136" s="14">
        <f>+G136-R136</f>
        <v>20699.8</v>
      </c>
      <c r="U136" s="60">
        <f>+AH136-T136</f>
        <v>0</v>
      </c>
      <c r="V136" t="s">
        <v>199</v>
      </c>
      <c r="W136" t="s">
        <v>158</v>
      </c>
      <c r="X136" t="s">
        <v>1173</v>
      </c>
      <c r="Y136">
        <v>52</v>
      </c>
      <c r="Z136" s="33">
        <v>22000</v>
      </c>
      <c r="AA136">
        <v>0</v>
      </c>
      <c r="AB136" s="33">
        <v>22000</v>
      </c>
      <c r="AC136">
        <v>631.4</v>
      </c>
      <c r="AD136">
        <v>0</v>
      </c>
      <c r="AE136">
        <v>668.8</v>
      </c>
      <c r="AF136">
        <v>0</v>
      </c>
      <c r="AG136" s="33">
        <v>1300.2</v>
      </c>
      <c r="AH136" s="33">
        <v>20699.8</v>
      </c>
      <c r="AI136" s="33" t="s">
        <v>1975</v>
      </c>
      <c r="AJ136" s="33"/>
      <c r="AL136" s="35"/>
      <c r="AM136" s="35"/>
    </row>
    <row r="137" spans="1:39" ht="15.95" customHeight="1" x14ac:dyDescent="0.25">
      <c r="A137" s="11">
        <f t="shared" si="1"/>
        <v>121</v>
      </c>
      <c r="B137" s="12" t="s">
        <v>157</v>
      </c>
      <c r="C137" s="13" t="s">
        <v>200</v>
      </c>
      <c r="D137" s="13" t="s">
        <v>37</v>
      </c>
      <c r="E137" s="13" t="s">
        <v>29</v>
      </c>
      <c r="F137" s="13" t="s">
        <v>35</v>
      </c>
      <c r="G137" s="14">
        <v>50401.5</v>
      </c>
      <c r="H137" s="14">
        <v>1910.67</v>
      </c>
      <c r="I137" s="14">
        <v>0</v>
      </c>
      <c r="J137" s="14">
        <f>+G137*2.87%</f>
        <v>1446.52305</v>
      </c>
      <c r="K137" s="14">
        <f>G137*7.1%</f>
        <v>3578.5064999999995</v>
      </c>
      <c r="L137" s="14">
        <f>G137*1.15%</f>
        <v>579.61725000000001</v>
      </c>
      <c r="M137" s="14">
        <f>+G137*3.04%</f>
        <v>1532.2056</v>
      </c>
      <c r="N137" s="14">
        <f>G137*7.09%</f>
        <v>3573.4663500000001</v>
      </c>
      <c r="O137" s="14">
        <v>0</v>
      </c>
      <c r="P137" s="14">
        <f>J137+K137+L137+M137+N137</f>
        <v>10710.31875</v>
      </c>
      <c r="Q137" s="14">
        <f>+AF137</f>
        <v>16711.37</v>
      </c>
      <c r="R137" s="14">
        <f>+J137+M137+O137+Q137+H137+I137</f>
        <v>21600.768649999998</v>
      </c>
      <c r="S137" s="14">
        <f>+N137+L137+K137</f>
        <v>7731.5900999999994</v>
      </c>
      <c r="T137" s="14">
        <f>+G137-R137</f>
        <v>28800.731350000002</v>
      </c>
      <c r="U137" s="60">
        <f>+AH137-T137</f>
        <v>-1.3500000022759195E-3</v>
      </c>
      <c r="V137" t="s">
        <v>200</v>
      </c>
      <c r="W137" t="s">
        <v>37</v>
      </c>
      <c r="X137" t="s">
        <v>1196</v>
      </c>
      <c r="Y137">
        <v>3</v>
      </c>
      <c r="Z137" s="33">
        <v>50401.5</v>
      </c>
      <c r="AA137">
        <v>0</v>
      </c>
      <c r="AB137" s="33">
        <v>50401.5</v>
      </c>
      <c r="AC137" s="33">
        <v>1446.52</v>
      </c>
      <c r="AD137" s="33">
        <v>1910.67</v>
      </c>
      <c r="AE137" s="33">
        <v>1532.21</v>
      </c>
      <c r="AF137" s="33">
        <v>16711.37</v>
      </c>
      <c r="AG137" s="33">
        <v>21600.77</v>
      </c>
      <c r="AH137" s="33">
        <v>28800.73</v>
      </c>
      <c r="AI137" s="33" t="s">
        <v>1975</v>
      </c>
      <c r="AJ137" s="33"/>
      <c r="AL137" s="35"/>
      <c r="AM137" s="35"/>
    </row>
    <row r="138" spans="1:39" ht="15.95" customHeight="1" x14ac:dyDescent="0.25">
      <c r="A138" s="11">
        <f t="shared" si="1"/>
        <v>122</v>
      </c>
      <c r="B138" s="12" t="s">
        <v>157</v>
      </c>
      <c r="C138" s="13" t="s">
        <v>201</v>
      </c>
      <c r="D138" s="13" t="s">
        <v>202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>+G138*2.87%</f>
        <v>631.4</v>
      </c>
      <c r="K138" s="14">
        <f>G138*7.1%</f>
        <v>1561.9999999999998</v>
      </c>
      <c r="L138" s="14">
        <f>G138*1.15%</f>
        <v>253</v>
      </c>
      <c r="M138" s="14">
        <f>+G138*3.04%</f>
        <v>668.8</v>
      </c>
      <c r="N138" s="14">
        <f>G138*7.09%</f>
        <v>1559.8000000000002</v>
      </c>
      <c r="O138" s="14">
        <v>0</v>
      </c>
      <c r="P138" s="14">
        <f>J138+K138+L138+M138+N138</f>
        <v>4675</v>
      </c>
      <c r="Q138" s="14">
        <f>+AF138</f>
        <v>12370.22</v>
      </c>
      <c r="R138" s="14">
        <f>+J138+M138+O138+Q138+H138+I138</f>
        <v>13670.419999999998</v>
      </c>
      <c r="S138" s="14">
        <f>+N138+L138+K138</f>
        <v>3374.8</v>
      </c>
      <c r="T138" s="14">
        <f>+G138-R138</f>
        <v>8329.5800000000017</v>
      </c>
      <c r="U138" s="60">
        <f>+AH138-T138</f>
        <v>0</v>
      </c>
      <c r="V138" t="s">
        <v>201</v>
      </c>
      <c r="W138" t="s">
        <v>202</v>
      </c>
      <c r="X138" t="s">
        <v>1160</v>
      </c>
      <c r="Y138">
        <v>45</v>
      </c>
      <c r="Z138" s="33">
        <v>22000</v>
      </c>
      <c r="AA138">
        <v>0</v>
      </c>
      <c r="AB138" s="33">
        <v>22000</v>
      </c>
      <c r="AC138">
        <v>631.4</v>
      </c>
      <c r="AD138">
        <v>0</v>
      </c>
      <c r="AE138">
        <v>668.8</v>
      </c>
      <c r="AF138" s="33">
        <v>12370.22</v>
      </c>
      <c r="AG138" s="33">
        <v>13670.42</v>
      </c>
      <c r="AH138" s="33">
        <v>8329.58</v>
      </c>
      <c r="AI138" s="33" t="s">
        <v>1975</v>
      </c>
      <c r="AJ138" s="33"/>
      <c r="AK138" s="35">
        <f>+U138</f>
        <v>0</v>
      </c>
      <c r="AL138" s="35"/>
      <c r="AM138" s="35"/>
    </row>
    <row r="139" spans="1:39" ht="15.95" customHeight="1" x14ac:dyDescent="0.25">
      <c r="A139" s="11">
        <f t="shared" si="1"/>
        <v>123</v>
      </c>
      <c r="B139" s="12" t="s">
        <v>157</v>
      </c>
      <c r="C139" s="13" t="s">
        <v>203</v>
      </c>
      <c r="D139" s="13" t="s">
        <v>1046</v>
      </c>
      <c r="E139" s="13" t="s">
        <v>44</v>
      </c>
      <c r="F139" s="13" t="s">
        <v>35</v>
      </c>
      <c r="G139" s="14">
        <v>105000</v>
      </c>
      <c r="H139" s="14">
        <v>13281.49</v>
      </c>
      <c r="I139" s="14">
        <v>0</v>
      </c>
      <c r="J139" s="14">
        <f>+G139*2.87%</f>
        <v>3013.5</v>
      </c>
      <c r="K139" s="14">
        <f>G139*7.1%</f>
        <v>7454.9999999999991</v>
      </c>
      <c r="L139" s="14">
        <f>G139*1.15%</f>
        <v>1207.5</v>
      </c>
      <c r="M139" s="14">
        <f>+G139*3.04%</f>
        <v>3192</v>
      </c>
      <c r="N139" s="14">
        <f>G139*7.09%</f>
        <v>7444.5000000000009</v>
      </c>
      <c r="O139" s="14">
        <v>0</v>
      </c>
      <c r="P139" s="14">
        <f>J139+K139+L139+M139+N139</f>
        <v>22312.5</v>
      </c>
      <c r="Q139" s="14">
        <f>+AF139</f>
        <v>13214.25</v>
      </c>
      <c r="R139" s="14">
        <f>+J139+M139+O139+Q139+H139+I139</f>
        <v>32701.239999999998</v>
      </c>
      <c r="S139" s="14">
        <f>+N139+L139+K139</f>
        <v>16107</v>
      </c>
      <c r="T139" s="14">
        <f>+G139-R139</f>
        <v>72298.760000000009</v>
      </c>
      <c r="U139" s="60">
        <f>+AH139-T139</f>
        <v>0</v>
      </c>
      <c r="V139" t="s">
        <v>203</v>
      </c>
      <c r="W139" t="s">
        <v>1046</v>
      </c>
      <c r="X139" t="s">
        <v>1192</v>
      </c>
      <c r="Y139">
        <v>1</v>
      </c>
      <c r="Z139" s="33">
        <v>105000</v>
      </c>
      <c r="AA139">
        <v>0</v>
      </c>
      <c r="AB139" s="33">
        <v>105000</v>
      </c>
      <c r="AC139" s="33">
        <v>3013.5</v>
      </c>
      <c r="AD139" s="33">
        <v>13281.49</v>
      </c>
      <c r="AE139" s="33">
        <v>3192</v>
      </c>
      <c r="AF139" s="33">
        <v>13214.25</v>
      </c>
      <c r="AG139" s="33">
        <v>32701.24</v>
      </c>
      <c r="AH139" s="33">
        <v>72298.759999999995</v>
      </c>
      <c r="AI139" s="33" t="s">
        <v>1975</v>
      </c>
      <c r="AJ139" s="33"/>
      <c r="AL139" s="35"/>
      <c r="AM139" s="35"/>
    </row>
    <row r="140" spans="1:39" customFormat="1" ht="15.95" customHeight="1" x14ac:dyDescent="0.25">
      <c r="A140" s="11">
        <f t="shared" si="1"/>
        <v>124</v>
      </c>
      <c r="B140" s="12" t="s">
        <v>157</v>
      </c>
      <c r="C140" s="13" t="s">
        <v>204</v>
      </c>
      <c r="D140" s="13" t="s">
        <v>191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G140*7.1%</f>
        <v>1561.9999999999998</v>
      </c>
      <c r="L140" s="14">
        <f>G140*1.15%</f>
        <v>253</v>
      </c>
      <c r="M140" s="14">
        <f>+G140*3.04%</f>
        <v>668.8</v>
      </c>
      <c r="N140" s="14">
        <f>G140*7.09%</f>
        <v>1559.8000000000002</v>
      </c>
      <c r="O140" s="14">
        <v>0</v>
      </c>
      <c r="P140" s="14">
        <f>J140+K140+L140+M140+N140</f>
        <v>4675</v>
      </c>
      <c r="Q140" s="14">
        <f>+AF140</f>
        <v>5893.22</v>
      </c>
      <c r="R140" s="14">
        <f>+J140+M140+O140+Q140+H140+I140</f>
        <v>7193.42</v>
      </c>
      <c r="S140" s="14">
        <f>+N140+L140+K140</f>
        <v>3374.8</v>
      </c>
      <c r="T140" s="14">
        <f>+G140-R140</f>
        <v>14806.58</v>
      </c>
      <c r="U140" s="60">
        <f>+AH140-T140</f>
        <v>0</v>
      </c>
      <c r="V140" t="s">
        <v>204</v>
      </c>
      <c r="W140" t="s">
        <v>191</v>
      </c>
      <c r="X140" t="s">
        <v>1690</v>
      </c>
      <c r="Y140">
        <v>5</v>
      </c>
      <c r="Z140" s="33">
        <v>22000</v>
      </c>
      <c r="AA140">
        <v>0</v>
      </c>
      <c r="AB140" s="33">
        <v>22000</v>
      </c>
      <c r="AC140">
        <v>631.4</v>
      </c>
      <c r="AD140">
        <v>0</v>
      </c>
      <c r="AE140">
        <v>668.8</v>
      </c>
      <c r="AF140" s="33">
        <v>5893.22</v>
      </c>
      <c r="AG140" s="33">
        <v>7193.42</v>
      </c>
      <c r="AH140" s="33">
        <v>14806.58</v>
      </c>
      <c r="AI140" s="33" t="s">
        <v>1975</v>
      </c>
      <c r="AJ140" s="33"/>
      <c r="AK140" s="7"/>
      <c r="AL140" s="35"/>
      <c r="AM140" s="35"/>
    </row>
    <row r="141" spans="1:39" ht="15.95" customHeight="1" x14ac:dyDescent="0.25">
      <c r="A141" s="11">
        <f t="shared" si="1"/>
        <v>125</v>
      </c>
      <c r="B141" s="12" t="s">
        <v>157</v>
      </c>
      <c r="C141" s="13" t="s">
        <v>205</v>
      </c>
      <c r="D141" s="13" t="s">
        <v>165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>+G141*2.87%</f>
        <v>631.4</v>
      </c>
      <c r="K141" s="14">
        <f>G141*7.1%</f>
        <v>1561.9999999999998</v>
      </c>
      <c r="L141" s="14">
        <f>G141*1.15%</f>
        <v>253</v>
      </c>
      <c r="M141" s="14">
        <f>+G141*3.04%</f>
        <v>668.8</v>
      </c>
      <c r="N141" s="14">
        <f>G141*7.09%</f>
        <v>1559.8000000000002</v>
      </c>
      <c r="O141" s="14">
        <v>0</v>
      </c>
      <c r="P141" s="14">
        <f>J141+K141+L141+M141+N141</f>
        <v>4675</v>
      </c>
      <c r="Q141" s="14">
        <f>+AF141</f>
        <v>14862.05</v>
      </c>
      <c r="R141" s="14">
        <f>+J141+M141+O141+Q141+H141+I141</f>
        <v>16162.25</v>
      </c>
      <c r="S141" s="14">
        <f>+N141+L141+K141</f>
        <v>3374.8</v>
      </c>
      <c r="T141" s="14">
        <f>+G141-R141</f>
        <v>5837.75</v>
      </c>
      <c r="U141" s="60">
        <f>+AH141-T141</f>
        <v>0</v>
      </c>
      <c r="V141" t="s">
        <v>205</v>
      </c>
      <c r="W141" t="s">
        <v>165</v>
      </c>
      <c r="X141" t="s">
        <v>1348</v>
      </c>
      <c r="Y141">
        <v>40</v>
      </c>
      <c r="Z141" s="33">
        <v>22000</v>
      </c>
      <c r="AA141">
        <v>0</v>
      </c>
      <c r="AB141" s="33">
        <v>22000</v>
      </c>
      <c r="AC141">
        <v>631.4</v>
      </c>
      <c r="AD141">
        <v>0</v>
      </c>
      <c r="AE141">
        <v>668.8</v>
      </c>
      <c r="AF141" s="33">
        <v>14862.05</v>
      </c>
      <c r="AG141" s="33">
        <v>16162.25</v>
      </c>
      <c r="AH141" s="33">
        <v>5837.75</v>
      </c>
      <c r="AI141" s="33" t="s">
        <v>1975</v>
      </c>
      <c r="AJ141" s="33"/>
      <c r="AL141" s="35"/>
      <c r="AM141" s="35"/>
    </row>
    <row r="142" spans="1:39" ht="15.95" customHeight="1" x14ac:dyDescent="0.25">
      <c r="A142" s="11">
        <f t="shared" si="1"/>
        <v>126</v>
      </c>
      <c r="B142" s="12" t="s">
        <v>157</v>
      </c>
      <c r="C142" s="13" t="s">
        <v>207</v>
      </c>
      <c r="D142" s="13" t="s">
        <v>163</v>
      </c>
      <c r="E142" s="13" t="s">
        <v>29</v>
      </c>
      <c r="F142" s="13" t="s">
        <v>35</v>
      </c>
      <c r="G142" s="14">
        <v>30000</v>
      </c>
      <c r="H142" s="14">
        <v>0</v>
      </c>
      <c r="I142" s="14">
        <v>0</v>
      </c>
      <c r="J142" s="14">
        <f>+G142*2.87%</f>
        <v>861</v>
      </c>
      <c r="K142" s="14">
        <f>G142*7.1%</f>
        <v>2130</v>
      </c>
      <c r="L142" s="14">
        <f>G142*1.15%</f>
        <v>345</v>
      </c>
      <c r="M142" s="14">
        <f>+G142*3.04%</f>
        <v>912</v>
      </c>
      <c r="N142" s="14">
        <f>G142*7.09%</f>
        <v>2127</v>
      </c>
      <c r="O142" s="14">
        <v>0</v>
      </c>
      <c r="P142" s="14">
        <f>J142+K142+L142+M142+N142</f>
        <v>6375</v>
      </c>
      <c r="Q142" s="14">
        <f>+AF142</f>
        <v>13527.74</v>
      </c>
      <c r="R142" s="14">
        <f>+J142+M142+O142+Q142+H142+I142</f>
        <v>15300.74</v>
      </c>
      <c r="S142" s="14">
        <f>+N142+L142+K142</f>
        <v>4602</v>
      </c>
      <c r="T142" s="14">
        <f>+G142-R142</f>
        <v>14699.26</v>
      </c>
      <c r="U142" s="60">
        <f>+AH142-T142</f>
        <v>0</v>
      </c>
      <c r="V142" t="s">
        <v>207</v>
      </c>
      <c r="W142" t="s">
        <v>163</v>
      </c>
      <c r="X142" t="s">
        <v>1120</v>
      </c>
      <c r="Y142">
        <v>25</v>
      </c>
      <c r="Z142" s="33">
        <v>30000</v>
      </c>
      <c r="AA142">
        <v>0</v>
      </c>
      <c r="AB142" s="33">
        <v>30000</v>
      </c>
      <c r="AC142">
        <v>861</v>
      </c>
      <c r="AD142">
        <v>0</v>
      </c>
      <c r="AE142">
        <v>912</v>
      </c>
      <c r="AF142" s="33">
        <v>13527.74</v>
      </c>
      <c r="AG142" s="33">
        <v>15300.74</v>
      </c>
      <c r="AH142" s="33">
        <v>14699.26</v>
      </c>
      <c r="AI142" s="33" t="s">
        <v>1975</v>
      </c>
      <c r="AJ142" s="33"/>
      <c r="AL142" s="35"/>
      <c r="AM142" s="35"/>
    </row>
    <row r="143" spans="1:39" ht="15.95" customHeight="1" x14ac:dyDescent="0.25">
      <c r="A143" s="11">
        <f t="shared" si="1"/>
        <v>127</v>
      </c>
      <c r="B143" s="12" t="s">
        <v>157</v>
      </c>
      <c r="C143" s="13" t="s">
        <v>208</v>
      </c>
      <c r="D143" s="13" t="s">
        <v>158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>+G143*2.87%</f>
        <v>631.4</v>
      </c>
      <c r="K143" s="14">
        <f>G143*7.1%</f>
        <v>1561.9999999999998</v>
      </c>
      <c r="L143" s="14">
        <f>G143*1.15%</f>
        <v>253</v>
      </c>
      <c r="M143" s="14">
        <f>+G143*3.04%</f>
        <v>668.8</v>
      </c>
      <c r="N143" s="14">
        <f>G143*7.09%</f>
        <v>1559.8000000000002</v>
      </c>
      <c r="O143" s="14">
        <v>0</v>
      </c>
      <c r="P143" s="14">
        <f>J143+K143+L143+M143+N143</f>
        <v>4675</v>
      </c>
      <c r="Q143" s="14">
        <f>+AF143</f>
        <v>4942.34</v>
      </c>
      <c r="R143" s="14">
        <f>+J143+M143+O143+Q143+H143+I143</f>
        <v>6242.54</v>
      </c>
      <c r="S143" s="14">
        <f>+N143+L143+K143</f>
        <v>3374.8</v>
      </c>
      <c r="T143" s="14">
        <f>+G143-R143</f>
        <v>15757.46</v>
      </c>
      <c r="U143" s="60">
        <f>+AH143-T143</f>
        <v>0</v>
      </c>
      <c r="V143" t="s">
        <v>208</v>
      </c>
      <c r="W143" t="s">
        <v>158</v>
      </c>
      <c r="X143" t="s">
        <v>1303</v>
      </c>
      <c r="Y143">
        <v>53</v>
      </c>
      <c r="Z143" s="33">
        <v>22000</v>
      </c>
      <c r="AA143">
        <v>0</v>
      </c>
      <c r="AB143" s="33">
        <v>22000</v>
      </c>
      <c r="AC143">
        <v>631.4</v>
      </c>
      <c r="AD143">
        <v>0</v>
      </c>
      <c r="AE143">
        <v>668.8</v>
      </c>
      <c r="AF143" s="33">
        <v>4942.34</v>
      </c>
      <c r="AG143" s="33">
        <v>6242.54</v>
      </c>
      <c r="AH143" s="33">
        <v>15757.46</v>
      </c>
      <c r="AI143" s="33" t="s">
        <v>1975</v>
      </c>
      <c r="AJ143" s="33"/>
      <c r="AL143" s="35"/>
      <c r="AM143" s="35"/>
    </row>
    <row r="144" spans="1:39" ht="15.95" customHeight="1" x14ac:dyDescent="0.25">
      <c r="A144" s="11">
        <f t="shared" si="1"/>
        <v>128</v>
      </c>
      <c r="B144" s="12" t="s">
        <v>157</v>
      </c>
      <c r="C144" s="13" t="s">
        <v>209</v>
      </c>
      <c r="D144" s="13" t="s">
        <v>37</v>
      </c>
      <c r="E144" s="13" t="s">
        <v>29</v>
      </c>
      <c r="F144" s="13" t="s">
        <v>35</v>
      </c>
      <c r="G144" s="14">
        <v>40000</v>
      </c>
      <c r="H144" s="14">
        <v>442.65</v>
      </c>
      <c r="I144" s="14">
        <v>0</v>
      </c>
      <c r="J144" s="14">
        <f>+G144*2.87%</f>
        <v>1148</v>
      </c>
      <c r="K144" s="14">
        <f>G144*7.1%</f>
        <v>2839.9999999999995</v>
      </c>
      <c r="L144" s="14">
        <f>G144*1.15%</f>
        <v>460</v>
      </c>
      <c r="M144" s="14">
        <f>+G144*3.04%</f>
        <v>1216</v>
      </c>
      <c r="N144" s="14">
        <f>G144*7.09%</f>
        <v>2836</v>
      </c>
      <c r="O144" s="14">
        <v>0</v>
      </c>
      <c r="P144" s="14">
        <f>J144+K144+L144+M144+N144</f>
        <v>8500</v>
      </c>
      <c r="Q144" s="14">
        <f>+AF144</f>
        <v>9711.82</v>
      </c>
      <c r="R144" s="14">
        <f>+J144+M144+O144+Q144+H144+I144</f>
        <v>12518.47</v>
      </c>
      <c r="S144" s="14">
        <f>+N144+L144+K144</f>
        <v>6136</v>
      </c>
      <c r="T144" s="14">
        <f>+G144-R144</f>
        <v>27481.53</v>
      </c>
      <c r="U144" s="60">
        <f>+AH144-T144</f>
        <v>0</v>
      </c>
      <c r="V144" t="s">
        <v>209</v>
      </c>
      <c r="W144" t="s">
        <v>37</v>
      </c>
      <c r="X144" t="s">
        <v>1457</v>
      </c>
      <c r="Y144">
        <v>9</v>
      </c>
      <c r="Z144" s="33">
        <v>40000</v>
      </c>
      <c r="AA144">
        <v>0</v>
      </c>
      <c r="AB144" s="33">
        <v>40000</v>
      </c>
      <c r="AC144" s="33">
        <v>1148</v>
      </c>
      <c r="AD144">
        <v>442.65</v>
      </c>
      <c r="AE144" s="33">
        <v>1216</v>
      </c>
      <c r="AF144" s="33">
        <v>9711.82</v>
      </c>
      <c r="AG144" s="33">
        <v>12518.47</v>
      </c>
      <c r="AH144" s="33">
        <v>27481.53</v>
      </c>
      <c r="AI144" s="33" t="s">
        <v>1975</v>
      </c>
      <c r="AJ144" s="33"/>
      <c r="AL144" s="35"/>
      <c r="AM144" s="35"/>
    </row>
    <row r="145" spans="1:39" ht="15.95" customHeight="1" x14ac:dyDescent="0.25">
      <c r="A145" s="11">
        <f t="shared" si="1"/>
        <v>129</v>
      </c>
      <c r="B145" s="12" t="s">
        <v>157</v>
      </c>
      <c r="C145" s="13" t="s">
        <v>210</v>
      </c>
      <c r="D145" s="13" t="s">
        <v>165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>+G145*2.87%</f>
        <v>631.4</v>
      </c>
      <c r="K145" s="14">
        <f>G145*7.1%</f>
        <v>1561.9999999999998</v>
      </c>
      <c r="L145" s="14">
        <f>G145*1.15%</f>
        <v>253</v>
      </c>
      <c r="M145" s="14">
        <f>+G145*3.04%</f>
        <v>668.8</v>
      </c>
      <c r="N145" s="14">
        <f>G145*7.09%</f>
        <v>1559.8000000000002</v>
      </c>
      <c r="O145" s="14">
        <v>0</v>
      </c>
      <c r="P145" s="14">
        <f>J145+K145+L145+M145+N145</f>
        <v>4675</v>
      </c>
      <c r="Q145" s="14">
        <f>+AF145</f>
        <v>7882.97</v>
      </c>
      <c r="R145" s="14">
        <f>+J145+M145+O145+Q145+H145+I145</f>
        <v>9183.17</v>
      </c>
      <c r="S145" s="14">
        <f>+N145+L145+K145</f>
        <v>3374.8</v>
      </c>
      <c r="T145" s="14">
        <f>+G145-R145</f>
        <v>12816.83</v>
      </c>
      <c r="U145" s="60">
        <f>+AH145-T145</f>
        <v>0</v>
      </c>
      <c r="V145" t="s">
        <v>210</v>
      </c>
      <c r="W145" t="s">
        <v>165</v>
      </c>
      <c r="X145" t="s">
        <v>1770</v>
      </c>
      <c r="Y145">
        <v>41</v>
      </c>
      <c r="Z145" s="33">
        <v>22000</v>
      </c>
      <c r="AA145">
        <v>0</v>
      </c>
      <c r="AB145" s="33">
        <v>22000</v>
      </c>
      <c r="AC145">
        <v>631.4</v>
      </c>
      <c r="AD145">
        <v>0</v>
      </c>
      <c r="AE145">
        <v>668.8</v>
      </c>
      <c r="AF145" s="33">
        <v>7882.97</v>
      </c>
      <c r="AG145" s="33">
        <v>9183.17</v>
      </c>
      <c r="AH145" s="33">
        <v>12816.83</v>
      </c>
      <c r="AI145" s="33" t="s">
        <v>1975</v>
      </c>
      <c r="AJ145" s="33"/>
      <c r="AL145" s="35"/>
      <c r="AM145" s="35"/>
    </row>
    <row r="146" spans="1:39" ht="15.95" customHeight="1" x14ac:dyDescent="0.25">
      <c r="A146" s="11">
        <f t="shared" si="1"/>
        <v>130</v>
      </c>
      <c r="B146" s="12" t="s">
        <v>157</v>
      </c>
      <c r="C146" s="13" t="s">
        <v>211</v>
      </c>
      <c r="D146" s="13" t="s">
        <v>165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>+G146*2.87%</f>
        <v>631.4</v>
      </c>
      <c r="K146" s="14">
        <f>G146*7.1%</f>
        <v>1561.9999999999998</v>
      </c>
      <c r="L146" s="14">
        <f>G146*1.15%</f>
        <v>253</v>
      </c>
      <c r="M146" s="14">
        <f>+G146*3.04%</f>
        <v>668.8</v>
      </c>
      <c r="N146" s="14">
        <f>G146*7.09%</f>
        <v>1559.8000000000002</v>
      </c>
      <c r="O146" s="14">
        <v>0</v>
      </c>
      <c r="P146" s="14">
        <f>J146+K146+L146+M146+N146</f>
        <v>4675</v>
      </c>
      <c r="Q146" s="14">
        <f>+AF146</f>
        <v>5046</v>
      </c>
      <c r="R146" s="14">
        <f>+J146+M146+O146+Q146+H146+I146</f>
        <v>6346.2</v>
      </c>
      <c r="S146" s="14">
        <f>+N146+L146+K146</f>
        <v>3374.8</v>
      </c>
      <c r="T146" s="14">
        <f>+G146-R146</f>
        <v>15653.8</v>
      </c>
      <c r="U146" s="60">
        <f>+AH146-T146</f>
        <v>0</v>
      </c>
      <c r="V146" t="s">
        <v>211</v>
      </c>
      <c r="W146" t="s">
        <v>165</v>
      </c>
      <c r="X146" t="s">
        <v>1649</v>
      </c>
      <c r="Y146">
        <v>42</v>
      </c>
      <c r="Z146" s="33">
        <v>22000</v>
      </c>
      <c r="AA146">
        <v>0</v>
      </c>
      <c r="AB146" s="33">
        <v>22000</v>
      </c>
      <c r="AC146">
        <v>631.4</v>
      </c>
      <c r="AD146">
        <v>0</v>
      </c>
      <c r="AE146">
        <v>668.8</v>
      </c>
      <c r="AF146" s="33">
        <v>5046</v>
      </c>
      <c r="AG146" s="33">
        <v>6346.2</v>
      </c>
      <c r="AH146" s="33">
        <v>15653.8</v>
      </c>
      <c r="AI146" s="33" t="s">
        <v>1975</v>
      </c>
      <c r="AJ146" s="33"/>
      <c r="AL146" s="35"/>
      <c r="AM146" s="35"/>
    </row>
    <row r="147" spans="1:39" ht="15.95" customHeight="1" x14ac:dyDescent="0.25">
      <c r="A147" s="11">
        <f t="shared" ref="A147:A210" si="2">1+A146</f>
        <v>131</v>
      </c>
      <c r="B147" s="12" t="s">
        <v>212</v>
      </c>
      <c r="C147" s="13" t="s">
        <v>213</v>
      </c>
      <c r="D147" s="13" t="s">
        <v>163</v>
      </c>
      <c r="E147" s="13" t="s">
        <v>29</v>
      </c>
      <c r="F147" s="13" t="s">
        <v>35</v>
      </c>
      <c r="G147" s="14">
        <v>30000</v>
      </c>
      <c r="H147" s="14">
        <v>0</v>
      </c>
      <c r="I147" s="14">
        <v>0</v>
      </c>
      <c r="J147" s="14">
        <f>+G147*2.87%</f>
        <v>861</v>
      </c>
      <c r="K147" s="14">
        <f>G147*7.1%</f>
        <v>2130</v>
      </c>
      <c r="L147" s="14">
        <f>G147*1.15%</f>
        <v>345</v>
      </c>
      <c r="M147" s="14">
        <f>+G147*3.04%</f>
        <v>912</v>
      </c>
      <c r="N147" s="14">
        <f>G147*7.09%</f>
        <v>2127</v>
      </c>
      <c r="O147" s="14">
        <v>0</v>
      </c>
      <c r="P147" s="14">
        <f>J147+K147+L147+M147+N147</f>
        <v>6375</v>
      </c>
      <c r="Q147" s="14">
        <f>+AF147</f>
        <v>7939.7</v>
      </c>
      <c r="R147" s="14">
        <f>+J147+M147+O147+Q147+H147+I147</f>
        <v>9712.7000000000007</v>
      </c>
      <c r="S147" s="14">
        <f>+N147+L147+K147</f>
        <v>4602</v>
      </c>
      <c r="T147" s="14">
        <f>+G147-R147</f>
        <v>20287.3</v>
      </c>
      <c r="U147" s="60">
        <f>+AH147-T147</f>
        <v>0</v>
      </c>
      <c r="V147" t="s">
        <v>213</v>
      </c>
      <c r="W147" t="s">
        <v>163</v>
      </c>
      <c r="X147" t="s">
        <v>1742</v>
      </c>
      <c r="Y147">
        <v>69</v>
      </c>
      <c r="Z147" s="33">
        <v>30000</v>
      </c>
      <c r="AA147">
        <v>0</v>
      </c>
      <c r="AB147" s="33">
        <v>30000</v>
      </c>
      <c r="AC147">
        <v>861</v>
      </c>
      <c r="AD147">
        <v>0</v>
      </c>
      <c r="AE147">
        <v>912</v>
      </c>
      <c r="AF147" s="33">
        <v>7939.7</v>
      </c>
      <c r="AG147" s="33">
        <v>9712.7000000000007</v>
      </c>
      <c r="AH147" s="33">
        <v>20287.3</v>
      </c>
      <c r="AI147" s="33" t="s">
        <v>1975</v>
      </c>
      <c r="AJ147" s="33"/>
      <c r="AL147" s="35"/>
      <c r="AM147" s="35"/>
    </row>
    <row r="148" spans="1:39" ht="15.95" customHeight="1" x14ac:dyDescent="0.25">
      <c r="A148" s="11">
        <f t="shared" si="2"/>
        <v>132</v>
      </c>
      <c r="B148" s="12" t="s">
        <v>212</v>
      </c>
      <c r="C148" s="13" t="s">
        <v>214</v>
      </c>
      <c r="D148" s="13" t="s">
        <v>165</v>
      </c>
      <c r="E148" s="13" t="s">
        <v>29</v>
      </c>
      <c r="F148" s="13" t="s">
        <v>30</v>
      </c>
      <c r="G148" s="14">
        <v>22000</v>
      </c>
      <c r="H148" s="14">
        <v>0</v>
      </c>
      <c r="I148" s="14">
        <v>0</v>
      </c>
      <c r="J148" s="14">
        <f>+G148*2.87%</f>
        <v>631.4</v>
      </c>
      <c r="K148" s="14">
        <f>G148*7.1%</f>
        <v>1561.9999999999998</v>
      </c>
      <c r="L148" s="14">
        <f>G148*1.15%</f>
        <v>253</v>
      </c>
      <c r="M148" s="14">
        <f>+G148*3.04%</f>
        <v>668.8</v>
      </c>
      <c r="N148" s="14">
        <f>G148*7.09%</f>
        <v>1559.8000000000002</v>
      </c>
      <c r="O148" s="14">
        <v>0</v>
      </c>
      <c r="P148" s="14">
        <f>J148+K148+L148+M148+N148</f>
        <v>4675</v>
      </c>
      <c r="Q148" s="14">
        <f>+AF148</f>
        <v>0</v>
      </c>
      <c r="R148" s="14">
        <f>+J148+M148+O148+Q148+H148+I148</f>
        <v>1300.1999999999998</v>
      </c>
      <c r="S148" s="14">
        <f>+N148+L148+K148</f>
        <v>3374.8</v>
      </c>
      <c r="T148" s="14">
        <f>+G148-R148</f>
        <v>20699.8</v>
      </c>
      <c r="U148" s="60">
        <f>+AH148-T148</f>
        <v>0</v>
      </c>
      <c r="V148" t="s">
        <v>214</v>
      </c>
      <c r="W148" t="s">
        <v>165</v>
      </c>
      <c r="X148" t="s">
        <v>1974</v>
      </c>
      <c r="Y148">
        <v>38</v>
      </c>
      <c r="Z148" s="33">
        <v>22000</v>
      </c>
      <c r="AA148">
        <v>0</v>
      </c>
      <c r="AB148" s="33">
        <v>22000</v>
      </c>
      <c r="AC148">
        <v>631.4</v>
      </c>
      <c r="AD148">
        <v>0</v>
      </c>
      <c r="AE148">
        <v>668.8</v>
      </c>
      <c r="AF148">
        <v>0</v>
      </c>
      <c r="AG148" s="33">
        <v>1300.2</v>
      </c>
      <c r="AH148" s="33">
        <v>20699.8</v>
      </c>
      <c r="AI148" s="33" t="s">
        <v>1978</v>
      </c>
      <c r="AJ148" s="33"/>
      <c r="AL148" s="35"/>
      <c r="AM148" s="35"/>
    </row>
    <row r="149" spans="1:39" ht="15.95" customHeight="1" x14ac:dyDescent="0.25">
      <c r="A149" s="11">
        <f t="shared" si="2"/>
        <v>133</v>
      </c>
      <c r="B149" s="12" t="s">
        <v>212</v>
      </c>
      <c r="C149" s="13" t="s">
        <v>990</v>
      </c>
      <c r="D149" s="13" t="s">
        <v>165</v>
      </c>
      <c r="E149" s="13" t="s">
        <v>29</v>
      </c>
      <c r="F149" s="13" t="s">
        <v>35</v>
      </c>
      <c r="G149" s="14">
        <v>22000</v>
      </c>
      <c r="H149" s="14">
        <v>0</v>
      </c>
      <c r="I149" s="14">
        <v>0</v>
      </c>
      <c r="J149" s="14">
        <f>+G149*2.87%</f>
        <v>631.4</v>
      </c>
      <c r="K149" s="14">
        <f>G149*7.1%</f>
        <v>1561.9999999999998</v>
      </c>
      <c r="L149" s="14">
        <f>G149*1.15%</f>
        <v>253</v>
      </c>
      <c r="M149" s="14">
        <f>+G149*3.04%</f>
        <v>668.8</v>
      </c>
      <c r="N149" s="14">
        <f>G149*7.09%</f>
        <v>1559.8000000000002</v>
      </c>
      <c r="O149" s="14">
        <v>0</v>
      </c>
      <c r="P149" s="14">
        <f>J149+K149+L149+M149+N149</f>
        <v>4675</v>
      </c>
      <c r="Q149" s="14">
        <f>+AF149</f>
        <v>0</v>
      </c>
      <c r="R149" s="14">
        <f>+J149+M149+O149+Q149+H149+I149</f>
        <v>1300.1999999999998</v>
      </c>
      <c r="S149" s="14">
        <f>+N149+L149+K149</f>
        <v>3374.8</v>
      </c>
      <c r="T149" s="14">
        <f>+G149-R149</f>
        <v>20699.8</v>
      </c>
      <c r="U149" s="60">
        <f>+AH149-T149</f>
        <v>0</v>
      </c>
      <c r="V149" t="s">
        <v>990</v>
      </c>
      <c r="W149" t="s">
        <v>165</v>
      </c>
      <c r="X149" t="s">
        <v>1779</v>
      </c>
      <c r="Y149">
        <v>71</v>
      </c>
      <c r="Z149" s="33">
        <v>22000</v>
      </c>
      <c r="AA149">
        <v>0</v>
      </c>
      <c r="AB149" s="33">
        <v>22000</v>
      </c>
      <c r="AC149">
        <v>631.4</v>
      </c>
      <c r="AD149">
        <v>0</v>
      </c>
      <c r="AE149">
        <v>668.8</v>
      </c>
      <c r="AF149">
        <v>0</v>
      </c>
      <c r="AG149" s="33">
        <v>1300.2</v>
      </c>
      <c r="AH149" s="33">
        <v>20699.8</v>
      </c>
      <c r="AI149" s="33" t="s">
        <v>1975</v>
      </c>
      <c r="AJ149" s="33"/>
      <c r="AL149" s="35"/>
      <c r="AM149" s="35"/>
    </row>
    <row r="150" spans="1:39" ht="15.95" customHeight="1" x14ac:dyDescent="0.25">
      <c r="A150" s="11">
        <f t="shared" si="2"/>
        <v>134</v>
      </c>
      <c r="B150" s="12" t="s">
        <v>212</v>
      </c>
      <c r="C150" s="13" t="s">
        <v>995</v>
      </c>
      <c r="D150" s="13" t="s">
        <v>103</v>
      </c>
      <c r="E150" s="13" t="s">
        <v>29</v>
      </c>
      <c r="F150" s="13" t="s">
        <v>30</v>
      </c>
      <c r="G150" s="14">
        <v>30000</v>
      </c>
      <c r="H150" s="14">
        <v>0</v>
      </c>
      <c r="I150" s="14">
        <v>0</v>
      </c>
      <c r="J150" s="14">
        <f>+G150*2.87%</f>
        <v>861</v>
      </c>
      <c r="K150" s="14">
        <f>G150*7.1%</f>
        <v>2130</v>
      </c>
      <c r="L150" s="14">
        <f>G150*1.15%</f>
        <v>345</v>
      </c>
      <c r="M150" s="14">
        <f>+G150*3.04%</f>
        <v>912</v>
      </c>
      <c r="N150" s="14">
        <f>G150*7.09%</f>
        <v>2127</v>
      </c>
      <c r="O150" s="14">
        <v>0</v>
      </c>
      <c r="P150" s="14">
        <f>J150+K150+L150+M150+N150</f>
        <v>6375</v>
      </c>
      <c r="Q150" s="14">
        <f>+AF150</f>
        <v>0</v>
      </c>
      <c r="R150" s="14">
        <f>+J150+M150+O150+Q150+H150+I150</f>
        <v>1773</v>
      </c>
      <c r="S150" s="14">
        <f>+N150+L150+K150</f>
        <v>4602</v>
      </c>
      <c r="T150" s="14">
        <f>+G150-R150</f>
        <v>28227</v>
      </c>
      <c r="U150" s="60">
        <f>+AH150-T150</f>
        <v>0</v>
      </c>
      <c r="V150" t="s">
        <v>995</v>
      </c>
      <c r="W150" t="s">
        <v>103</v>
      </c>
      <c r="X150" t="s">
        <v>1273</v>
      </c>
      <c r="Y150">
        <v>73</v>
      </c>
      <c r="Z150" s="33">
        <v>30000</v>
      </c>
      <c r="AA150">
        <v>0</v>
      </c>
      <c r="AB150" s="33">
        <v>30000</v>
      </c>
      <c r="AC150">
        <v>861</v>
      </c>
      <c r="AD150">
        <v>0</v>
      </c>
      <c r="AE150">
        <v>912</v>
      </c>
      <c r="AF150">
        <v>0</v>
      </c>
      <c r="AG150" s="33">
        <v>1773</v>
      </c>
      <c r="AH150" s="33">
        <v>28227</v>
      </c>
      <c r="AI150" s="33" t="s">
        <v>1975</v>
      </c>
      <c r="AJ150" s="33"/>
      <c r="AL150" s="35"/>
      <c r="AM150" s="35"/>
    </row>
    <row r="151" spans="1:39" ht="15.95" customHeight="1" x14ac:dyDescent="0.25">
      <c r="A151" s="11">
        <f t="shared" si="2"/>
        <v>135</v>
      </c>
      <c r="B151" s="12" t="s">
        <v>212</v>
      </c>
      <c r="C151" s="13" t="s">
        <v>1010</v>
      </c>
      <c r="D151" s="13" t="s">
        <v>165</v>
      </c>
      <c r="E151" s="13" t="s">
        <v>29</v>
      </c>
      <c r="F151" s="13" t="s">
        <v>35</v>
      </c>
      <c r="G151" s="14">
        <v>22000</v>
      </c>
      <c r="H151" s="14">
        <v>0</v>
      </c>
      <c r="I151" s="14">
        <v>0</v>
      </c>
      <c r="J151" s="14">
        <f>+G151*2.87%</f>
        <v>631.4</v>
      </c>
      <c r="K151" s="14">
        <f>G151*7.1%</f>
        <v>1561.9999999999998</v>
      </c>
      <c r="L151" s="14">
        <f>G151*1.15%</f>
        <v>253</v>
      </c>
      <c r="M151" s="14">
        <f>+G151*3.04%</f>
        <v>668.8</v>
      </c>
      <c r="N151" s="14">
        <f>G151*7.09%</f>
        <v>1559.8000000000002</v>
      </c>
      <c r="O151" s="14">
        <v>0</v>
      </c>
      <c r="P151" s="14">
        <f>J151+K151+L151+M151+N151</f>
        <v>4675</v>
      </c>
      <c r="Q151" s="14">
        <f>+AF151</f>
        <v>1046</v>
      </c>
      <c r="R151" s="14">
        <f>+J151+M151+O151+Q151+H151+I151</f>
        <v>2346.1999999999998</v>
      </c>
      <c r="S151" s="14">
        <f>+N151+L151+K151</f>
        <v>3374.8</v>
      </c>
      <c r="T151" s="14">
        <f>+G151-R151</f>
        <v>19653.8</v>
      </c>
      <c r="U151" s="60">
        <f>+AH151-T151</f>
        <v>0</v>
      </c>
      <c r="V151" t="s">
        <v>1010</v>
      </c>
      <c r="W151" t="s">
        <v>165</v>
      </c>
      <c r="X151" t="s">
        <v>1820</v>
      </c>
      <c r="Y151">
        <v>75</v>
      </c>
      <c r="Z151" s="33">
        <v>22000</v>
      </c>
      <c r="AA151">
        <v>0</v>
      </c>
      <c r="AB151" s="33">
        <v>22000</v>
      </c>
      <c r="AC151">
        <v>631.4</v>
      </c>
      <c r="AD151">
        <v>0</v>
      </c>
      <c r="AE151">
        <v>668.8</v>
      </c>
      <c r="AF151" s="33">
        <v>1046</v>
      </c>
      <c r="AG151" s="33">
        <v>2346.1999999999998</v>
      </c>
      <c r="AH151" s="33">
        <v>19653.8</v>
      </c>
      <c r="AI151" s="33" t="s">
        <v>1975</v>
      </c>
      <c r="AJ151" s="33"/>
      <c r="AL151" s="35"/>
      <c r="AM151" s="35"/>
    </row>
    <row r="152" spans="1:39" ht="15.95" customHeight="1" x14ac:dyDescent="0.25">
      <c r="A152" s="11">
        <f t="shared" si="2"/>
        <v>136</v>
      </c>
      <c r="B152" s="12" t="s">
        <v>212</v>
      </c>
      <c r="C152" s="13" t="s">
        <v>1782</v>
      </c>
      <c r="D152" s="13" t="s">
        <v>163</v>
      </c>
      <c r="E152" s="13" t="s">
        <v>29</v>
      </c>
      <c r="F152" s="13" t="s">
        <v>30</v>
      </c>
      <c r="G152" s="14">
        <v>28600</v>
      </c>
      <c r="H152" s="14">
        <v>0</v>
      </c>
      <c r="I152" s="14">
        <v>0</v>
      </c>
      <c r="J152" s="14">
        <f>+G152*2.87%</f>
        <v>820.82</v>
      </c>
      <c r="K152" s="14">
        <f>G152*7.1%</f>
        <v>2030.6</v>
      </c>
      <c r="L152" s="14">
        <f>G152*1.15%</f>
        <v>328.9</v>
      </c>
      <c r="M152" s="14">
        <f>+G152*3.04%</f>
        <v>869.44</v>
      </c>
      <c r="N152" s="14">
        <f>G152*7.09%</f>
        <v>2027.7400000000002</v>
      </c>
      <c r="O152" s="14">
        <v>0</v>
      </c>
      <c r="P152" s="14">
        <f>J152+K152+L152+M152+N152</f>
        <v>6077.5</v>
      </c>
      <c r="Q152" s="14">
        <f>+AF152</f>
        <v>0</v>
      </c>
      <c r="R152" s="14">
        <f>+J152+M152+O152+Q152+H152+I152</f>
        <v>1690.2600000000002</v>
      </c>
      <c r="S152" s="14">
        <f>+N152+L152+K152</f>
        <v>4387.24</v>
      </c>
      <c r="T152" s="14">
        <f>+G152-R152</f>
        <v>26909.739999999998</v>
      </c>
      <c r="U152" s="60">
        <f>+AH152-T152</f>
        <v>0</v>
      </c>
      <c r="V152" t="s">
        <v>1782</v>
      </c>
      <c r="W152" t="s">
        <v>163</v>
      </c>
      <c r="X152" t="s">
        <v>1783</v>
      </c>
      <c r="Y152">
        <v>78</v>
      </c>
      <c r="Z152" s="33">
        <v>28600</v>
      </c>
      <c r="AA152">
        <v>0</v>
      </c>
      <c r="AB152" s="33">
        <v>28600</v>
      </c>
      <c r="AC152">
        <v>820.82</v>
      </c>
      <c r="AD152">
        <v>0</v>
      </c>
      <c r="AE152">
        <v>869.44</v>
      </c>
      <c r="AF152">
        <v>0</v>
      </c>
      <c r="AG152" s="33">
        <v>1690.26</v>
      </c>
      <c r="AH152" s="33">
        <v>26909.74</v>
      </c>
      <c r="AI152" s="33" t="s">
        <v>1975</v>
      </c>
      <c r="AJ152" s="33"/>
      <c r="AL152" s="35"/>
      <c r="AM152" s="35"/>
    </row>
    <row r="153" spans="1:39" ht="15.95" customHeight="1" x14ac:dyDescent="0.25">
      <c r="A153" s="11">
        <f t="shared" si="2"/>
        <v>137</v>
      </c>
      <c r="B153" s="12" t="s">
        <v>215</v>
      </c>
      <c r="C153" s="13" t="s">
        <v>216</v>
      </c>
      <c r="D153" s="13" t="s">
        <v>158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>+G153*2.87%</f>
        <v>574</v>
      </c>
      <c r="K153" s="14">
        <f>G153*7.1%</f>
        <v>1419.9999999999998</v>
      </c>
      <c r="L153" s="14">
        <f>G153*1.15%</f>
        <v>230</v>
      </c>
      <c r="M153" s="14">
        <f>+G153*3.04%</f>
        <v>608</v>
      </c>
      <c r="N153" s="14">
        <f>G153*7.09%</f>
        <v>1418</v>
      </c>
      <c r="O153" s="14">
        <v>0</v>
      </c>
      <c r="P153" s="14">
        <f>J153+K153+L153+M153+N153</f>
        <v>4250</v>
      </c>
      <c r="Q153" s="14">
        <f>+AF153</f>
        <v>2046</v>
      </c>
      <c r="R153" s="14">
        <f>+J153+M153+O153+Q153+H153+I153</f>
        <v>3228</v>
      </c>
      <c r="S153" s="14">
        <f>+N153+L153+K153</f>
        <v>3068</v>
      </c>
      <c r="T153" s="14">
        <f>+G153-R153</f>
        <v>16772</v>
      </c>
      <c r="U153" s="60">
        <f>+AH153-T153</f>
        <v>0</v>
      </c>
      <c r="V153" t="s">
        <v>216</v>
      </c>
      <c r="W153" t="s">
        <v>158</v>
      </c>
      <c r="X153" t="s">
        <v>1239</v>
      </c>
      <c r="Y153">
        <v>2</v>
      </c>
      <c r="Z153" s="33">
        <v>20000</v>
      </c>
      <c r="AA153">
        <v>0</v>
      </c>
      <c r="AB153" s="33">
        <v>20000</v>
      </c>
      <c r="AC153">
        <v>574</v>
      </c>
      <c r="AD153">
        <v>0</v>
      </c>
      <c r="AE153">
        <v>608</v>
      </c>
      <c r="AF153" s="33">
        <v>2046</v>
      </c>
      <c r="AG153" s="33">
        <v>3228</v>
      </c>
      <c r="AH153" s="33">
        <v>16772</v>
      </c>
      <c r="AI153" s="33" t="s">
        <v>1975</v>
      </c>
      <c r="AJ153" s="33"/>
      <c r="AL153" s="35"/>
      <c r="AM153" s="35"/>
    </row>
    <row r="154" spans="1:39" ht="15.95" customHeight="1" x14ac:dyDescent="0.25">
      <c r="A154" s="11">
        <f t="shared" si="2"/>
        <v>138</v>
      </c>
      <c r="B154" s="12" t="s">
        <v>217</v>
      </c>
      <c r="C154" s="13" t="s">
        <v>218</v>
      </c>
      <c r="D154" s="13" t="s">
        <v>219</v>
      </c>
      <c r="E154" s="13" t="s">
        <v>29</v>
      </c>
      <c r="F154" s="13" t="s">
        <v>35</v>
      </c>
      <c r="G154" s="14">
        <v>26000</v>
      </c>
      <c r="H154" s="14">
        <v>0</v>
      </c>
      <c r="I154" s="14">
        <v>0</v>
      </c>
      <c r="J154" s="14">
        <f>+G154*2.87%</f>
        <v>746.2</v>
      </c>
      <c r="K154" s="14">
        <f>G154*7.1%</f>
        <v>1845.9999999999998</v>
      </c>
      <c r="L154" s="14">
        <f>G154*1.15%</f>
        <v>299</v>
      </c>
      <c r="M154" s="14">
        <f>+G154*3.04%</f>
        <v>790.4</v>
      </c>
      <c r="N154" s="14">
        <f>G154*7.09%</f>
        <v>1843.4</v>
      </c>
      <c r="O154" s="14">
        <v>1587.38</v>
      </c>
      <c r="P154" s="14">
        <f>J154+K154+L154+M154+N154</f>
        <v>5525</v>
      </c>
      <c r="Q154" s="14">
        <v>18055.789999999997</v>
      </c>
      <c r="R154" s="14">
        <f>+J154+M154+O154+Q154+H154+I154</f>
        <v>21179.769999999997</v>
      </c>
      <c r="S154" s="14">
        <f>+N154+L154+K154</f>
        <v>3988.3999999999996</v>
      </c>
      <c r="T154" s="14">
        <f>+G154-R154</f>
        <v>4820.2300000000032</v>
      </c>
      <c r="U154" s="60">
        <f>+AH154-T154</f>
        <v>0</v>
      </c>
      <c r="V154" t="s">
        <v>218</v>
      </c>
      <c r="W154" t="s">
        <v>219</v>
      </c>
      <c r="X154" t="s">
        <v>1685</v>
      </c>
      <c r="Y154">
        <v>26</v>
      </c>
      <c r="Z154" s="33">
        <v>26000</v>
      </c>
      <c r="AA154">
        <v>0</v>
      </c>
      <c r="AB154" s="33">
        <v>26000</v>
      </c>
      <c r="AC154">
        <v>746.2</v>
      </c>
      <c r="AD154">
        <v>0</v>
      </c>
      <c r="AE154">
        <v>790.4</v>
      </c>
      <c r="AF154" s="33">
        <v>19643.169999999998</v>
      </c>
      <c r="AG154" s="33">
        <v>21179.77</v>
      </c>
      <c r="AH154" s="33">
        <v>4820.2299999999996</v>
      </c>
      <c r="AI154" s="33" t="s">
        <v>1975</v>
      </c>
      <c r="AJ154" s="33"/>
      <c r="AL154" s="35"/>
      <c r="AM154" s="35"/>
    </row>
    <row r="155" spans="1:39" ht="15.95" customHeight="1" x14ac:dyDescent="0.25">
      <c r="A155" s="11">
        <f t="shared" si="2"/>
        <v>139</v>
      </c>
      <c r="B155" s="12" t="s">
        <v>217</v>
      </c>
      <c r="C155" s="13" t="s">
        <v>220</v>
      </c>
      <c r="D155" s="13" t="s">
        <v>221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>+G155*2.87%</f>
        <v>631.4</v>
      </c>
      <c r="K155" s="14">
        <f>G155*7.1%</f>
        <v>1561.9999999999998</v>
      </c>
      <c r="L155" s="14">
        <f>G155*1.15%</f>
        <v>253</v>
      </c>
      <c r="M155" s="14">
        <f>+G155*3.04%</f>
        <v>668.8</v>
      </c>
      <c r="N155" s="14">
        <f>G155*7.09%</f>
        <v>1559.8000000000002</v>
      </c>
      <c r="O155" s="14">
        <v>0</v>
      </c>
      <c r="P155" s="14">
        <f>J155+K155+L155+M155+N155</f>
        <v>4675</v>
      </c>
      <c r="Q155" s="14">
        <f>+AF155</f>
        <v>7142.67</v>
      </c>
      <c r="R155" s="14">
        <f>+J155+M155+O155+Q155+H155+I155</f>
        <v>8442.869999999999</v>
      </c>
      <c r="S155" s="14">
        <f>+N155+L155+K155</f>
        <v>3374.8</v>
      </c>
      <c r="T155" s="14">
        <f>+G155-R155</f>
        <v>13557.130000000001</v>
      </c>
      <c r="U155" s="60">
        <f>+AH155-T155</f>
        <v>0</v>
      </c>
      <c r="V155" t="s">
        <v>220</v>
      </c>
      <c r="W155" t="s">
        <v>221</v>
      </c>
      <c r="X155" t="s">
        <v>1765</v>
      </c>
      <c r="Y155">
        <v>29</v>
      </c>
      <c r="Z155" s="33">
        <v>22000</v>
      </c>
      <c r="AA155">
        <v>0</v>
      </c>
      <c r="AB155" s="33">
        <v>22000</v>
      </c>
      <c r="AC155">
        <v>631.4</v>
      </c>
      <c r="AD155">
        <v>0</v>
      </c>
      <c r="AE155">
        <v>668.8</v>
      </c>
      <c r="AF155" s="33">
        <v>7142.67</v>
      </c>
      <c r="AG155" s="33">
        <v>8442.8700000000008</v>
      </c>
      <c r="AH155" s="33">
        <v>13557.13</v>
      </c>
      <c r="AI155" s="33" t="s">
        <v>1975</v>
      </c>
      <c r="AJ155" s="33"/>
      <c r="AL155" s="35"/>
      <c r="AM155" s="35"/>
    </row>
    <row r="156" spans="1:39" ht="15" x14ac:dyDescent="0.25">
      <c r="A156" s="11">
        <f t="shared" si="2"/>
        <v>140</v>
      </c>
      <c r="B156" s="12" t="s">
        <v>217</v>
      </c>
      <c r="C156" s="13" t="s">
        <v>222</v>
      </c>
      <c r="D156" s="13" t="s">
        <v>223</v>
      </c>
      <c r="E156" s="13" t="s">
        <v>29</v>
      </c>
      <c r="F156" s="13" t="s">
        <v>30</v>
      </c>
      <c r="G156" s="14">
        <v>73716.100000000006</v>
      </c>
      <c r="H156" s="14">
        <v>5750.3</v>
      </c>
      <c r="I156" s="14">
        <v>0</v>
      </c>
      <c r="J156" s="14">
        <f>+G156*2.87%</f>
        <v>2115.6520700000001</v>
      </c>
      <c r="K156" s="14">
        <f>G156*7.1%</f>
        <v>5233.8431</v>
      </c>
      <c r="L156" s="14">
        <f>G156*1.15%</f>
        <v>847.73515000000009</v>
      </c>
      <c r="M156" s="14">
        <f>+G156*3.04%</f>
        <v>2240.9694400000003</v>
      </c>
      <c r="N156" s="14">
        <f>G156*7.09%</f>
        <v>5226.4714900000008</v>
      </c>
      <c r="O156" s="14">
        <v>1587.38</v>
      </c>
      <c r="P156" s="14">
        <f>J156+K156+L156+M156+N156</f>
        <v>15664.671250000003</v>
      </c>
      <c r="Q156" s="14">
        <v>13760.41</v>
      </c>
      <c r="R156" s="14">
        <f>+J156+M156+O156+Q156+H156+I156</f>
        <v>25454.711510000001</v>
      </c>
      <c r="S156" s="14">
        <f>+N156+L156+K156</f>
        <v>11308.049740000002</v>
      </c>
      <c r="T156" s="14">
        <f>+G156-R156</f>
        <v>48261.388490000005</v>
      </c>
      <c r="U156" s="60">
        <f>+AH156-T156</f>
        <v>1.5099999945960008E-3</v>
      </c>
      <c r="V156" t="s">
        <v>222</v>
      </c>
      <c r="W156" t="s">
        <v>223</v>
      </c>
      <c r="X156" t="s">
        <v>1837</v>
      </c>
      <c r="Y156">
        <v>1</v>
      </c>
      <c r="Z156" s="33">
        <v>73716.100000000006</v>
      </c>
      <c r="AA156">
        <v>0</v>
      </c>
      <c r="AB156" s="33">
        <v>73716.100000000006</v>
      </c>
      <c r="AC156" s="33">
        <v>2115.65</v>
      </c>
      <c r="AD156" s="33">
        <v>5750.3</v>
      </c>
      <c r="AE156" s="33">
        <v>2240.9699999999998</v>
      </c>
      <c r="AF156" s="33">
        <v>15347.79</v>
      </c>
      <c r="AG156" s="33">
        <v>25454.71</v>
      </c>
      <c r="AH156" s="33">
        <v>48261.39</v>
      </c>
      <c r="AI156" s="33" t="s">
        <v>1977</v>
      </c>
      <c r="AJ156" s="33"/>
      <c r="AL156" s="35"/>
      <c r="AM156" s="35"/>
    </row>
    <row r="157" spans="1:39" ht="12.75" customHeight="1" x14ac:dyDescent="0.25">
      <c r="A157" s="11">
        <f t="shared" si="2"/>
        <v>141</v>
      </c>
      <c r="B157" s="12" t="s">
        <v>217</v>
      </c>
      <c r="C157" s="13" t="s">
        <v>224</v>
      </c>
      <c r="D157" s="13" t="s">
        <v>219</v>
      </c>
      <c r="E157" s="13" t="s">
        <v>29</v>
      </c>
      <c r="F157" s="13" t="s">
        <v>35</v>
      </c>
      <c r="G157" s="14">
        <v>22000</v>
      </c>
      <c r="H157" s="14">
        <v>0</v>
      </c>
      <c r="I157" s="14">
        <v>0</v>
      </c>
      <c r="J157" s="14">
        <f>+G157*2.87%</f>
        <v>631.4</v>
      </c>
      <c r="K157" s="14">
        <f>G157*7.1%</f>
        <v>1561.9999999999998</v>
      </c>
      <c r="L157" s="14">
        <f>G157*1.15%</f>
        <v>253</v>
      </c>
      <c r="M157" s="14">
        <f>+G157*3.04%</f>
        <v>668.8</v>
      </c>
      <c r="N157" s="14">
        <f>G157*7.09%</f>
        <v>1559.8000000000002</v>
      </c>
      <c r="O157" s="14">
        <v>0</v>
      </c>
      <c r="P157" s="14">
        <f>J157+K157+L157+M157+N157</f>
        <v>4675</v>
      </c>
      <c r="Q157" s="14">
        <f>+AF157</f>
        <v>15732.02</v>
      </c>
      <c r="R157" s="14">
        <f>+J157+M157+O157+Q157+H157+I157</f>
        <v>17032.22</v>
      </c>
      <c r="S157" s="14">
        <f>+N157+L157+K157</f>
        <v>3374.8</v>
      </c>
      <c r="T157" s="14">
        <f>+G157-R157</f>
        <v>4967.7799999999988</v>
      </c>
      <c r="U157" s="60">
        <f>+AH157-T157</f>
        <v>0</v>
      </c>
      <c r="V157" t="s">
        <v>224</v>
      </c>
      <c r="W157" t="s">
        <v>219</v>
      </c>
      <c r="X157" t="s">
        <v>1558</v>
      </c>
      <c r="Y157">
        <v>27</v>
      </c>
      <c r="Z157" s="33">
        <v>22000</v>
      </c>
      <c r="AA157">
        <v>0</v>
      </c>
      <c r="AB157" s="33">
        <v>22000</v>
      </c>
      <c r="AC157">
        <v>631.4</v>
      </c>
      <c r="AD157">
        <v>0</v>
      </c>
      <c r="AE157">
        <v>668.8</v>
      </c>
      <c r="AF157" s="33">
        <v>15732.02</v>
      </c>
      <c r="AG157" s="33">
        <v>17032.22</v>
      </c>
      <c r="AH157" s="33">
        <v>4967.78</v>
      </c>
      <c r="AI157" s="33" t="s">
        <v>1975</v>
      </c>
      <c r="AJ157" s="33"/>
      <c r="AL157" s="35"/>
      <c r="AM157" s="35"/>
    </row>
    <row r="158" spans="1:39" ht="12.75" customHeight="1" x14ac:dyDescent="0.25">
      <c r="A158" s="11">
        <f t="shared" si="2"/>
        <v>142</v>
      </c>
      <c r="B158" s="12" t="s">
        <v>157</v>
      </c>
      <c r="C158" s="13" t="s">
        <v>206</v>
      </c>
      <c r="D158" s="13" t="s">
        <v>221</v>
      </c>
      <c r="E158" s="13" t="s">
        <v>29</v>
      </c>
      <c r="F158" s="13" t="s">
        <v>35</v>
      </c>
      <c r="G158" s="14">
        <v>34000</v>
      </c>
      <c r="H158" s="14">
        <v>0</v>
      </c>
      <c r="I158" s="14">
        <v>0</v>
      </c>
      <c r="J158" s="14">
        <f>+G158*2.87%</f>
        <v>975.8</v>
      </c>
      <c r="K158" s="14">
        <f>G158*7.1%</f>
        <v>2414</v>
      </c>
      <c r="L158" s="14">
        <f>G158*1.15%</f>
        <v>391</v>
      </c>
      <c r="M158" s="14">
        <f>+G158*3.04%</f>
        <v>1033.5999999999999</v>
      </c>
      <c r="N158" s="14">
        <f>G158*7.09%</f>
        <v>2410.6000000000004</v>
      </c>
      <c r="O158" s="14">
        <v>0</v>
      </c>
      <c r="P158" s="14">
        <f>J158+K158+L158+M158+N158</f>
        <v>7225</v>
      </c>
      <c r="Q158" s="14">
        <f>+AF158</f>
        <v>26109.95</v>
      </c>
      <c r="R158" s="14">
        <f>+J158+M158+O158+Q158+H158+I158</f>
        <v>28119.350000000002</v>
      </c>
      <c r="S158" s="14">
        <f>+N158+L158+K158</f>
        <v>5215.6000000000004</v>
      </c>
      <c r="T158" s="14">
        <f>+G158-R158</f>
        <v>5880.6499999999978</v>
      </c>
      <c r="U158" s="60">
        <f>+AH158-T158</f>
        <v>0</v>
      </c>
      <c r="V158" t="s">
        <v>206</v>
      </c>
      <c r="W158" t="s">
        <v>221</v>
      </c>
      <c r="X158" t="s">
        <v>1172</v>
      </c>
      <c r="Y158">
        <v>19</v>
      </c>
      <c r="Z158" s="33">
        <v>34000</v>
      </c>
      <c r="AA158">
        <v>0</v>
      </c>
      <c r="AB158" s="33">
        <v>34000</v>
      </c>
      <c r="AC158">
        <v>975.8</v>
      </c>
      <c r="AD158">
        <v>0</v>
      </c>
      <c r="AE158" s="33">
        <v>1033.5999999999999</v>
      </c>
      <c r="AF158" s="33">
        <v>26109.95</v>
      </c>
      <c r="AG158" s="33">
        <v>28119.35</v>
      </c>
      <c r="AH158" s="33">
        <v>5880.65</v>
      </c>
      <c r="AI158" s="33" t="s">
        <v>1975</v>
      </c>
      <c r="AJ158" s="33"/>
      <c r="AL158" s="35"/>
      <c r="AM158" s="35"/>
    </row>
    <row r="159" spans="1:39" ht="15.95" customHeight="1" x14ac:dyDescent="0.25">
      <c r="A159" s="11">
        <f t="shared" si="2"/>
        <v>143</v>
      </c>
      <c r="B159" s="12" t="s">
        <v>225</v>
      </c>
      <c r="C159" s="13" t="s">
        <v>226</v>
      </c>
      <c r="D159" s="13" t="s">
        <v>227</v>
      </c>
      <c r="E159" s="13" t="s">
        <v>29</v>
      </c>
      <c r="F159" s="13" t="s">
        <v>35</v>
      </c>
      <c r="G159" s="14">
        <v>30000</v>
      </c>
      <c r="H159" s="14">
        <v>0</v>
      </c>
      <c r="I159" s="14">
        <v>0</v>
      </c>
      <c r="J159" s="14">
        <f>+G159*2.87%</f>
        <v>861</v>
      </c>
      <c r="K159" s="14">
        <f>G159*7.1%</f>
        <v>2130</v>
      </c>
      <c r="L159" s="14">
        <f>G159*1.15%</f>
        <v>345</v>
      </c>
      <c r="M159" s="14">
        <f>+G159*3.04%</f>
        <v>912</v>
      </c>
      <c r="N159" s="14">
        <f>G159*7.09%</f>
        <v>2127</v>
      </c>
      <c r="O159" s="14">
        <v>0</v>
      </c>
      <c r="P159" s="14">
        <f>J159+K159+L159+M159+N159</f>
        <v>6375</v>
      </c>
      <c r="Q159" s="14">
        <f>+AF159</f>
        <v>18299.41</v>
      </c>
      <c r="R159" s="14">
        <f>+J159+M159+O159+Q159+H159+I159</f>
        <v>20072.41</v>
      </c>
      <c r="S159" s="14">
        <f>+N159+L159+K159</f>
        <v>4602</v>
      </c>
      <c r="T159" s="14">
        <f>+G159-R159</f>
        <v>9927.59</v>
      </c>
      <c r="U159" s="60">
        <f>+AH159-T159</f>
        <v>0</v>
      </c>
      <c r="V159" t="s">
        <v>226</v>
      </c>
      <c r="W159" t="s">
        <v>227</v>
      </c>
      <c r="X159" t="s">
        <v>1372</v>
      </c>
      <c r="Y159">
        <v>2</v>
      </c>
      <c r="Z159" s="33">
        <v>30000</v>
      </c>
      <c r="AA159">
        <v>0</v>
      </c>
      <c r="AB159" s="33">
        <v>30000</v>
      </c>
      <c r="AC159">
        <v>861</v>
      </c>
      <c r="AD159">
        <v>0</v>
      </c>
      <c r="AE159">
        <v>912</v>
      </c>
      <c r="AF159" s="33">
        <v>18299.41</v>
      </c>
      <c r="AG159" s="33">
        <v>20072.41</v>
      </c>
      <c r="AH159" s="33">
        <v>9927.59</v>
      </c>
      <c r="AI159" s="33" t="s">
        <v>1975</v>
      </c>
      <c r="AJ159" s="33"/>
      <c r="AL159" s="35"/>
      <c r="AM159" s="35"/>
    </row>
    <row r="160" spans="1:39" ht="15.95" customHeight="1" x14ac:dyDescent="0.25">
      <c r="A160" s="11">
        <f t="shared" si="2"/>
        <v>144</v>
      </c>
      <c r="B160" s="12" t="s">
        <v>225</v>
      </c>
      <c r="C160" s="13" t="s">
        <v>228</v>
      </c>
      <c r="D160" s="13" t="s">
        <v>229</v>
      </c>
      <c r="E160" s="13" t="s">
        <v>29</v>
      </c>
      <c r="F160" s="13" t="s">
        <v>35</v>
      </c>
      <c r="G160" s="14">
        <v>51750</v>
      </c>
      <c r="H160" s="14">
        <v>2100.9899999999998</v>
      </c>
      <c r="I160" s="14">
        <v>0</v>
      </c>
      <c r="J160" s="14">
        <f>+G160*2.87%</f>
        <v>1485.2249999999999</v>
      </c>
      <c r="K160" s="14">
        <f>G160*7.1%</f>
        <v>3674.2499999999995</v>
      </c>
      <c r="L160" s="14">
        <f>G160*1.15%</f>
        <v>595.125</v>
      </c>
      <c r="M160" s="14">
        <f>+G160*3.04%</f>
        <v>1573.2</v>
      </c>
      <c r="N160" s="14">
        <f>G160*7.09%</f>
        <v>3669.0750000000003</v>
      </c>
      <c r="O160" s="14">
        <v>0</v>
      </c>
      <c r="P160" s="14">
        <f>J160+K160+L160+M160+N160</f>
        <v>10996.875</v>
      </c>
      <c r="Q160" s="14">
        <f>+AF160</f>
        <v>5753.49</v>
      </c>
      <c r="R160" s="14">
        <f>+J160+M160+O160+Q160+H160+I160</f>
        <v>10912.905000000001</v>
      </c>
      <c r="S160" s="14">
        <f>+N160+L160+K160</f>
        <v>7938.4500000000007</v>
      </c>
      <c r="T160" s="14">
        <f>+G160-R160</f>
        <v>40837.095000000001</v>
      </c>
      <c r="U160" s="60">
        <f>+AH160-T160</f>
        <v>-5.0000000046566129E-3</v>
      </c>
      <c r="V160" t="s">
        <v>228</v>
      </c>
      <c r="W160" t="s">
        <v>229</v>
      </c>
      <c r="X160" t="s">
        <v>1569</v>
      </c>
      <c r="Y160">
        <v>1</v>
      </c>
      <c r="Z160" s="33">
        <v>51750</v>
      </c>
      <c r="AA160">
        <v>0</v>
      </c>
      <c r="AB160" s="33">
        <v>51750</v>
      </c>
      <c r="AC160" s="33">
        <v>1485.23</v>
      </c>
      <c r="AD160" s="33">
        <v>2100.9899999999998</v>
      </c>
      <c r="AE160" s="33">
        <v>1573.2</v>
      </c>
      <c r="AF160" s="33">
        <v>5753.49</v>
      </c>
      <c r="AG160" s="33">
        <v>10912.91</v>
      </c>
      <c r="AH160" s="33">
        <v>40837.089999999997</v>
      </c>
      <c r="AI160" s="33" t="s">
        <v>1975</v>
      </c>
      <c r="AJ160" s="33"/>
      <c r="AL160" s="35"/>
      <c r="AM160" s="35"/>
    </row>
    <row r="161" spans="1:39" ht="15.95" customHeight="1" x14ac:dyDescent="0.25">
      <c r="A161" s="11">
        <f t="shared" si="2"/>
        <v>145</v>
      </c>
      <c r="B161" s="12" t="s">
        <v>230</v>
      </c>
      <c r="C161" s="13" t="s">
        <v>231</v>
      </c>
      <c r="D161" s="13" t="s">
        <v>1057</v>
      </c>
      <c r="E161" s="13" t="s">
        <v>44</v>
      </c>
      <c r="F161" s="13" t="s">
        <v>30</v>
      </c>
      <c r="G161" s="14">
        <v>65000</v>
      </c>
      <c r="H161" s="14">
        <v>4427.58</v>
      </c>
      <c r="I161" s="14">
        <v>0</v>
      </c>
      <c r="J161" s="14">
        <f>+G161*2.87%</f>
        <v>1865.5</v>
      </c>
      <c r="K161" s="14">
        <f>G161*7.1%</f>
        <v>4615</v>
      </c>
      <c r="L161" s="14">
        <f>G161*1.15%</f>
        <v>747.5</v>
      </c>
      <c r="M161" s="14">
        <f>+G161*3.04%</f>
        <v>1976</v>
      </c>
      <c r="N161" s="14">
        <f>G161*7.09%</f>
        <v>4608.5</v>
      </c>
      <c r="O161" s="14">
        <v>0</v>
      </c>
      <c r="P161" s="14">
        <f>J161+K161+L161+M161+N161</f>
        <v>13812.5</v>
      </c>
      <c r="Q161" s="14">
        <f>+AF161</f>
        <v>9096</v>
      </c>
      <c r="R161" s="14">
        <f>+J161+M161+O161+Q161+H161+I161</f>
        <v>17365.080000000002</v>
      </c>
      <c r="S161" s="14">
        <f>+N161+L161+K161</f>
        <v>9971</v>
      </c>
      <c r="T161" s="14">
        <f>+G161-R161</f>
        <v>47634.92</v>
      </c>
      <c r="U161" s="60">
        <f>+AH161-T161</f>
        <v>0</v>
      </c>
      <c r="V161" t="s">
        <v>231</v>
      </c>
      <c r="W161" t="s">
        <v>1057</v>
      </c>
      <c r="X161" t="s">
        <v>1271</v>
      </c>
      <c r="Y161">
        <v>1</v>
      </c>
      <c r="Z161" s="33">
        <v>65000</v>
      </c>
      <c r="AA161">
        <v>0</v>
      </c>
      <c r="AB161" s="33">
        <v>65000</v>
      </c>
      <c r="AC161" s="33">
        <v>1865.5</v>
      </c>
      <c r="AD161" s="33">
        <v>4427.58</v>
      </c>
      <c r="AE161" s="33">
        <v>1976</v>
      </c>
      <c r="AF161" s="33">
        <v>9096</v>
      </c>
      <c r="AG161" s="33">
        <v>17365.080000000002</v>
      </c>
      <c r="AH161" s="33">
        <v>47634.92</v>
      </c>
      <c r="AI161" s="33" t="s">
        <v>1975</v>
      </c>
      <c r="AJ161" s="33"/>
      <c r="AL161" s="35"/>
      <c r="AM161" s="35"/>
    </row>
    <row r="162" spans="1:39" ht="15.95" customHeight="1" x14ac:dyDescent="0.25">
      <c r="A162" s="11">
        <f t="shared" si="2"/>
        <v>146</v>
      </c>
      <c r="B162" s="12" t="s">
        <v>232</v>
      </c>
      <c r="C162" s="13" t="s">
        <v>233</v>
      </c>
      <c r="D162" s="13" t="s">
        <v>1049</v>
      </c>
      <c r="E162" s="13" t="s">
        <v>29</v>
      </c>
      <c r="F162" s="13" t="s">
        <v>35</v>
      </c>
      <c r="G162" s="14">
        <v>155000</v>
      </c>
      <c r="H162" s="14">
        <v>25042.74</v>
      </c>
      <c r="I162" s="14">
        <v>0</v>
      </c>
      <c r="J162" s="14">
        <f>+G162*2.87%</f>
        <v>4448.5</v>
      </c>
      <c r="K162" s="14">
        <f>G162*7.1%</f>
        <v>11004.999999999998</v>
      </c>
      <c r="L162" s="14">
        <f>G162*1.15%</f>
        <v>1782.5</v>
      </c>
      <c r="M162" s="14">
        <f>+G162*3.04%</f>
        <v>4712</v>
      </c>
      <c r="N162" s="14">
        <f>G162*7.09%</f>
        <v>10989.5</v>
      </c>
      <c r="O162" s="14">
        <v>0</v>
      </c>
      <c r="P162" s="14">
        <f>J162+K162+L162+M162+N162</f>
        <v>32937.5</v>
      </c>
      <c r="Q162" s="14">
        <f>+AF162</f>
        <v>4696</v>
      </c>
      <c r="R162" s="14">
        <f>+J162+M162+O162+Q162+H162+I162</f>
        <v>38899.240000000005</v>
      </c>
      <c r="S162" s="14">
        <f>+N162+L162+K162</f>
        <v>23777</v>
      </c>
      <c r="T162" s="14">
        <f>+G162-R162</f>
        <v>116100.76</v>
      </c>
      <c r="U162" s="60">
        <f>+AH162-T162</f>
        <v>0</v>
      </c>
      <c r="V162" t="s">
        <v>233</v>
      </c>
      <c r="W162" t="s">
        <v>1049</v>
      </c>
      <c r="X162" t="s">
        <v>1115</v>
      </c>
      <c r="Y162">
        <v>1</v>
      </c>
      <c r="Z162" s="33">
        <v>155000</v>
      </c>
      <c r="AA162">
        <v>0</v>
      </c>
      <c r="AB162" s="33">
        <v>155000</v>
      </c>
      <c r="AC162" s="33">
        <v>4448.5</v>
      </c>
      <c r="AD162" s="33">
        <v>25042.74</v>
      </c>
      <c r="AE162" s="33">
        <v>4712</v>
      </c>
      <c r="AF162" s="33">
        <v>4696</v>
      </c>
      <c r="AG162" s="33">
        <v>38899.24</v>
      </c>
      <c r="AH162" s="33">
        <v>116100.76</v>
      </c>
      <c r="AI162" s="33" t="s">
        <v>1975</v>
      </c>
      <c r="AJ162" s="33"/>
      <c r="AL162" s="35"/>
      <c r="AM162" s="35"/>
    </row>
    <row r="163" spans="1:39" ht="12.75" customHeight="1" x14ac:dyDescent="0.25">
      <c r="A163" s="11">
        <f t="shared" si="2"/>
        <v>147</v>
      </c>
      <c r="B163" s="12" t="s">
        <v>234</v>
      </c>
      <c r="C163" s="13" t="s">
        <v>235</v>
      </c>
      <c r="D163" s="13" t="s">
        <v>236</v>
      </c>
      <c r="E163" s="13" t="s">
        <v>44</v>
      </c>
      <c r="F163" s="13" t="s">
        <v>30</v>
      </c>
      <c r="G163" s="14">
        <v>65000</v>
      </c>
      <c r="H163" s="14">
        <v>4427.58</v>
      </c>
      <c r="I163" s="14">
        <v>0</v>
      </c>
      <c r="J163" s="14">
        <f>+G163*2.87%</f>
        <v>1865.5</v>
      </c>
      <c r="K163" s="14">
        <f>G163*7.1%</f>
        <v>4615</v>
      </c>
      <c r="L163" s="14">
        <f>G163*1.15%</f>
        <v>747.5</v>
      </c>
      <c r="M163" s="14">
        <f>+G163*3.04%</f>
        <v>1976</v>
      </c>
      <c r="N163" s="14">
        <f>G163*7.09%</f>
        <v>4608.5</v>
      </c>
      <c r="O163" s="14">
        <v>0</v>
      </c>
      <c r="P163" s="14">
        <f>J163+K163+L163+M163+N163</f>
        <v>13812.5</v>
      </c>
      <c r="Q163" s="14">
        <f>+AF163</f>
        <v>0</v>
      </c>
      <c r="R163" s="14">
        <f>+J163+M163+O163+Q163+H163+I163</f>
        <v>8269.08</v>
      </c>
      <c r="S163" s="14">
        <f>+N163+L163+K163</f>
        <v>9971</v>
      </c>
      <c r="T163" s="14">
        <f>+G163-R163</f>
        <v>56730.92</v>
      </c>
      <c r="U163" s="60">
        <f>+AH163-T163</f>
        <v>0</v>
      </c>
      <c r="V163" t="s">
        <v>235</v>
      </c>
      <c r="W163" t="s">
        <v>236</v>
      </c>
      <c r="X163" t="s">
        <v>1564</v>
      </c>
      <c r="Y163">
        <v>2</v>
      </c>
      <c r="Z163" s="33">
        <v>65000</v>
      </c>
      <c r="AA163">
        <v>0</v>
      </c>
      <c r="AB163" s="33">
        <v>65000</v>
      </c>
      <c r="AC163" s="33">
        <v>1865.5</v>
      </c>
      <c r="AD163" s="33">
        <v>4427.58</v>
      </c>
      <c r="AE163" s="33">
        <v>1976</v>
      </c>
      <c r="AF163">
        <v>0</v>
      </c>
      <c r="AG163" s="33">
        <v>8269.08</v>
      </c>
      <c r="AH163" s="33">
        <v>56730.92</v>
      </c>
      <c r="AI163" s="33" t="s">
        <v>1975</v>
      </c>
      <c r="AJ163" s="33"/>
      <c r="AK163" s="35">
        <f>+U163</f>
        <v>0</v>
      </c>
      <c r="AL163" s="35"/>
      <c r="AM163" s="35"/>
    </row>
    <row r="164" spans="1:39" ht="15.95" customHeight="1" x14ac:dyDescent="0.25">
      <c r="A164" s="11">
        <f t="shared" si="2"/>
        <v>148</v>
      </c>
      <c r="B164" s="12" t="s">
        <v>237</v>
      </c>
      <c r="C164" s="13" t="s">
        <v>238</v>
      </c>
      <c r="D164" s="13" t="s">
        <v>236</v>
      </c>
      <c r="E164" s="13" t="s">
        <v>44</v>
      </c>
      <c r="F164" s="13" t="s">
        <v>30</v>
      </c>
      <c r="G164" s="14">
        <v>65000</v>
      </c>
      <c r="H164" s="14">
        <v>4110.1000000000004</v>
      </c>
      <c r="I164" s="14">
        <v>0</v>
      </c>
      <c r="J164" s="14">
        <f>+G164*2.87%</f>
        <v>1865.5</v>
      </c>
      <c r="K164" s="14">
        <f>G164*7.1%</f>
        <v>4615</v>
      </c>
      <c r="L164" s="14">
        <f>G164*1.15%</f>
        <v>747.5</v>
      </c>
      <c r="M164" s="14">
        <f>+G164*3.04%</f>
        <v>1976</v>
      </c>
      <c r="N164" s="14">
        <f>G164*7.09%</f>
        <v>4608.5</v>
      </c>
      <c r="O164" s="14">
        <v>1587.38</v>
      </c>
      <c r="P164" s="14">
        <f>J164+K164+L164+M164+N164</f>
        <v>13812.5</v>
      </c>
      <c r="Q164" s="14">
        <v>0</v>
      </c>
      <c r="R164" s="14">
        <f>+J164+M164+O164+Q164+H164+I164</f>
        <v>9538.98</v>
      </c>
      <c r="S164" s="14">
        <f>+N164+L164+K164</f>
        <v>9971</v>
      </c>
      <c r="T164" s="14">
        <f>+G164-R164</f>
        <v>55461.020000000004</v>
      </c>
      <c r="U164" s="60">
        <f>+AH164-T164</f>
        <v>0</v>
      </c>
      <c r="V164" t="s">
        <v>238</v>
      </c>
      <c r="W164" t="s">
        <v>236</v>
      </c>
      <c r="X164" t="s">
        <v>1455</v>
      </c>
      <c r="Y164">
        <v>9</v>
      </c>
      <c r="Z164" s="33">
        <v>65000</v>
      </c>
      <c r="AA164">
        <v>0</v>
      </c>
      <c r="AB164" s="33">
        <v>65000</v>
      </c>
      <c r="AC164" s="33">
        <v>1865.5</v>
      </c>
      <c r="AD164" s="33">
        <v>4110.1000000000004</v>
      </c>
      <c r="AE164" s="33">
        <v>1976</v>
      </c>
      <c r="AF164" s="33">
        <v>1587.38</v>
      </c>
      <c r="AG164" s="33">
        <v>9538.98</v>
      </c>
      <c r="AH164" s="33">
        <v>55461.02</v>
      </c>
      <c r="AI164" s="33" t="s">
        <v>1975</v>
      </c>
      <c r="AJ164" s="33"/>
      <c r="AL164" s="35"/>
      <c r="AM164" s="35"/>
    </row>
    <row r="165" spans="1:39" ht="15.95" customHeight="1" x14ac:dyDescent="0.25">
      <c r="A165" s="11">
        <f t="shared" si="2"/>
        <v>149</v>
      </c>
      <c r="B165" s="12" t="s">
        <v>237</v>
      </c>
      <c r="C165" s="13" t="s">
        <v>239</v>
      </c>
      <c r="D165" s="13" t="s">
        <v>240</v>
      </c>
      <c r="E165" s="13" t="s">
        <v>44</v>
      </c>
      <c r="F165" s="13" t="s">
        <v>35</v>
      </c>
      <c r="G165" s="14">
        <v>90000</v>
      </c>
      <c r="H165" s="14">
        <v>9356.27</v>
      </c>
      <c r="I165" s="14">
        <v>0</v>
      </c>
      <c r="J165" s="14">
        <f>+G165*2.87%</f>
        <v>2583</v>
      </c>
      <c r="K165" s="14">
        <f>G165*7.1%</f>
        <v>6389.9999999999991</v>
      </c>
      <c r="L165" s="14">
        <f>G165*1.15%</f>
        <v>1035</v>
      </c>
      <c r="M165" s="14">
        <f>+G165*3.04%</f>
        <v>2736</v>
      </c>
      <c r="N165" s="14">
        <f>G165*7.09%</f>
        <v>6381</v>
      </c>
      <c r="O165" s="14">
        <v>1597.31</v>
      </c>
      <c r="P165" s="14">
        <f>J165+K165+L165+M165+N165</f>
        <v>19125</v>
      </c>
      <c r="Q165" s="14">
        <v>6160.0700000000015</v>
      </c>
      <c r="R165" s="14">
        <f>+J165+M165+O165+Q165+H165+I165</f>
        <v>22432.65</v>
      </c>
      <c r="S165" s="14">
        <f>+N165+L165+K165</f>
        <v>13806</v>
      </c>
      <c r="T165" s="14">
        <f>+G165-R165</f>
        <v>67567.350000000006</v>
      </c>
      <c r="U165" s="60">
        <f>+AH165-T165</f>
        <v>0</v>
      </c>
      <c r="V165" t="s">
        <v>239</v>
      </c>
      <c r="W165" t="s">
        <v>43</v>
      </c>
      <c r="X165" t="s">
        <v>1531</v>
      </c>
      <c r="Y165">
        <v>1</v>
      </c>
      <c r="Z165" s="33">
        <v>90000</v>
      </c>
      <c r="AA165">
        <v>0</v>
      </c>
      <c r="AB165" s="33">
        <v>90000</v>
      </c>
      <c r="AC165" s="33">
        <v>2583</v>
      </c>
      <c r="AD165" s="33">
        <v>9356.27</v>
      </c>
      <c r="AE165" s="33">
        <v>2736</v>
      </c>
      <c r="AF165" s="33">
        <v>7757.38</v>
      </c>
      <c r="AG165" s="33">
        <v>22432.65</v>
      </c>
      <c r="AH165" s="33">
        <v>67567.350000000006</v>
      </c>
      <c r="AI165" s="33" t="s">
        <v>1975</v>
      </c>
      <c r="AJ165" s="33"/>
      <c r="AL165" s="35"/>
      <c r="AM165" s="35"/>
    </row>
    <row r="166" spans="1:39" ht="15.95" customHeight="1" x14ac:dyDescent="0.25">
      <c r="A166" s="11">
        <f t="shared" si="2"/>
        <v>150</v>
      </c>
      <c r="B166" s="12" t="s">
        <v>237</v>
      </c>
      <c r="C166" s="13" t="s">
        <v>241</v>
      </c>
      <c r="D166" s="13" t="s">
        <v>236</v>
      </c>
      <c r="E166" s="13" t="s">
        <v>44</v>
      </c>
      <c r="F166" s="13" t="s">
        <v>30</v>
      </c>
      <c r="G166" s="14">
        <v>65000</v>
      </c>
      <c r="H166" s="14">
        <v>4110.1000000000004</v>
      </c>
      <c r="I166" s="14">
        <v>0</v>
      </c>
      <c r="J166" s="14">
        <f>+G166*2.87%</f>
        <v>1865.5</v>
      </c>
      <c r="K166" s="14">
        <f>G166*7.1%</f>
        <v>4615</v>
      </c>
      <c r="L166" s="14">
        <f>G166*1.15%</f>
        <v>747.5</v>
      </c>
      <c r="M166" s="14">
        <f>+G166*3.04%</f>
        <v>1976</v>
      </c>
      <c r="N166" s="14">
        <f>G166*7.09%</f>
        <v>4608.5</v>
      </c>
      <c r="O166" s="14">
        <v>1587.38</v>
      </c>
      <c r="P166" s="14">
        <f>J166+K166+L166+M166+N166</f>
        <v>13812.5</v>
      </c>
      <c r="Q166" s="14">
        <v>24772.05</v>
      </c>
      <c r="R166" s="14">
        <f>+J166+M166+O166+Q166+H166+I166</f>
        <v>34311.03</v>
      </c>
      <c r="S166" s="14">
        <f>+N166+L166+K166</f>
        <v>9971</v>
      </c>
      <c r="T166" s="14">
        <f>+G166-R166</f>
        <v>30688.97</v>
      </c>
      <c r="U166" s="60">
        <f>+AH166-T166</f>
        <v>0</v>
      </c>
      <c r="V166" t="s">
        <v>241</v>
      </c>
      <c r="W166" t="s">
        <v>236</v>
      </c>
      <c r="X166" t="s">
        <v>1284</v>
      </c>
      <c r="Y166">
        <v>4</v>
      </c>
      <c r="Z166" s="33">
        <v>65000</v>
      </c>
      <c r="AA166">
        <v>0</v>
      </c>
      <c r="AB166" s="33">
        <v>65000</v>
      </c>
      <c r="AC166" s="33">
        <v>1865.5</v>
      </c>
      <c r="AD166" s="33">
        <v>4110.1000000000004</v>
      </c>
      <c r="AE166" s="33">
        <v>1976</v>
      </c>
      <c r="AF166" s="33">
        <v>26359.43</v>
      </c>
      <c r="AG166" s="33">
        <v>34311.03</v>
      </c>
      <c r="AH166" s="33">
        <v>30688.97</v>
      </c>
      <c r="AI166" s="33" t="s">
        <v>1975</v>
      </c>
      <c r="AJ166" s="33"/>
      <c r="AL166" s="35"/>
      <c r="AM166" s="35"/>
    </row>
    <row r="167" spans="1:39" ht="15.95" customHeight="1" x14ac:dyDescent="0.25">
      <c r="A167" s="11">
        <f t="shared" si="2"/>
        <v>151</v>
      </c>
      <c r="B167" s="12" t="s">
        <v>237</v>
      </c>
      <c r="C167" s="13" t="s">
        <v>242</v>
      </c>
      <c r="D167" s="13" t="s">
        <v>236</v>
      </c>
      <c r="E167" s="13" t="s">
        <v>29</v>
      </c>
      <c r="F167" s="13" t="s">
        <v>30</v>
      </c>
      <c r="G167" s="14">
        <v>85800</v>
      </c>
      <c r="H167" s="14">
        <v>8765.17</v>
      </c>
      <c r="I167" s="14">
        <v>0</v>
      </c>
      <c r="J167" s="14">
        <f>+G167*2.87%</f>
        <v>2462.46</v>
      </c>
      <c r="K167" s="14">
        <f>G167*7.1%</f>
        <v>6091.7999999999993</v>
      </c>
      <c r="L167" s="14">
        <f>G167*1.15%</f>
        <v>986.69999999999993</v>
      </c>
      <c r="M167" s="14">
        <f>+G167*3.04%</f>
        <v>2608.3200000000002</v>
      </c>
      <c r="N167" s="14">
        <f>G167*7.09%</f>
        <v>6083.22</v>
      </c>
      <c r="O167" s="14">
        <v>0</v>
      </c>
      <c r="P167" s="14">
        <f>J167+K167+L167+M167+N167</f>
        <v>18232.5</v>
      </c>
      <c r="Q167" s="14">
        <f>+AF167</f>
        <v>4620</v>
      </c>
      <c r="R167" s="14">
        <f>+J167+M167+O167+Q167+H167+I167</f>
        <v>18455.95</v>
      </c>
      <c r="S167" s="14">
        <f>+N167+L167+K167</f>
        <v>13161.72</v>
      </c>
      <c r="T167" s="14">
        <f>+G167-R167</f>
        <v>67344.05</v>
      </c>
      <c r="U167" s="60">
        <f>+AH167-T167</f>
        <v>0</v>
      </c>
      <c r="V167" t="s">
        <v>242</v>
      </c>
      <c r="W167" t="s">
        <v>236</v>
      </c>
      <c r="X167" t="s">
        <v>1283</v>
      </c>
      <c r="Y167">
        <v>2</v>
      </c>
      <c r="Z167" s="33">
        <v>85800</v>
      </c>
      <c r="AA167">
        <v>0</v>
      </c>
      <c r="AB167" s="33">
        <v>85800</v>
      </c>
      <c r="AC167" s="33">
        <v>2462.46</v>
      </c>
      <c r="AD167" s="33">
        <v>8765.17</v>
      </c>
      <c r="AE167" s="33">
        <v>2608.3200000000002</v>
      </c>
      <c r="AF167" s="33">
        <v>4620</v>
      </c>
      <c r="AG167" s="33">
        <v>18455.95</v>
      </c>
      <c r="AH167" s="33">
        <v>67344.05</v>
      </c>
      <c r="AI167" s="33" t="s">
        <v>1975</v>
      </c>
      <c r="AJ167" s="33"/>
      <c r="AL167" s="35"/>
      <c r="AM167" s="35"/>
    </row>
    <row r="168" spans="1:39" ht="15.95" customHeight="1" x14ac:dyDescent="0.25">
      <c r="A168" s="11">
        <f t="shared" si="2"/>
        <v>152</v>
      </c>
      <c r="B168" s="12" t="s">
        <v>237</v>
      </c>
      <c r="C168" s="13" t="s">
        <v>243</v>
      </c>
      <c r="D168" s="13" t="s">
        <v>244</v>
      </c>
      <c r="E168" s="13" t="s">
        <v>29</v>
      </c>
      <c r="F168" s="13" t="s">
        <v>35</v>
      </c>
      <c r="G168" s="14">
        <v>46530</v>
      </c>
      <c r="H168" s="14">
        <v>1364.26</v>
      </c>
      <c r="I168" s="14">
        <v>0</v>
      </c>
      <c r="J168" s="14">
        <f>+G168*2.87%</f>
        <v>1335.4110000000001</v>
      </c>
      <c r="K168" s="14">
        <f>G168*7.1%</f>
        <v>3303.6299999999997</v>
      </c>
      <c r="L168" s="14">
        <f>G168*1.15%</f>
        <v>535.09500000000003</v>
      </c>
      <c r="M168" s="14">
        <f>+G168*3.04%</f>
        <v>1414.5119999999999</v>
      </c>
      <c r="N168" s="14">
        <f>G168*7.09%</f>
        <v>3298.9770000000003</v>
      </c>
      <c r="O168" s="14">
        <v>0</v>
      </c>
      <c r="P168" s="14">
        <f>J168+K168+L168+M168+N168</f>
        <v>9887.625</v>
      </c>
      <c r="Q168" s="14">
        <f>+AF168</f>
        <v>29898.26</v>
      </c>
      <c r="R168" s="14">
        <f>+J168+M168+O168+Q168+H168+I168</f>
        <v>34012.442999999999</v>
      </c>
      <c r="S168" s="14">
        <f>+N168+L168+K168</f>
        <v>7137.7019999999993</v>
      </c>
      <c r="T168" s="14">
        <f>+G168-R168</f>
        <v>12517.557000000001</v>
      </c>
      <c r="U168" s="60">
        <f>+AH168-T168</f>
        <v>2.999999998792191E-3</v>
      </c>
      <c r="V168" t="s">
        <v>243</v>
      </c>
      <c r="W168" t="s">
        <v>244</v>
      </c>
      <c r="X168" t="s">
        <v>1243</v>
      </c>
      <c r="Y168">
        <v>5</v>
      </c>
      <c r="Z168" s="33">
        <v>46530</v>
      </c>
      <c r="AA168">
        <v>0</v>
      </c>
      <c r="AB168" s="33">
        <v>46530</v>
      </c>
      <c r="AC168" s="33">
        <v>1335.41</v>
      </c>
      <c r="AD168" s="33">
        <v>1364.26</v>
      </c>
      <c r="AE168" s="33">
        <v>1414.51</v>
      </c>
      <c r="AF168" s="33">
        <v>29898.26</v>
      </c>
      <c r="AG168" s="33">
        <v>34012.44</v>
      </c>
      <c r="AH168" s="33">
        <v>12517.56</v>
      </c>
      <c r="AI168" s="33" t="s">
        <v>1975</v>
      </c>
      <c r="AJ168" s="33"/>
      <c r="AL168" s="35"/>
      <c r="AM168" s="35"/>
    </row>
    <row r="169" spans="1:39" ht="15.95" customHeight="1" x14ac:dyDescent="0.25">
      <c r="A169" s="11">
        <f t="shared" si="2"/>
        <v>153</v>
      </c>
      <c r="B169" s="12" t="s">
        <v>245</v>
      </c>
      <c r="C169" s="13" t="s">
        <v>246</v>
      </c>
      <c r="D169" s="13" t="s">
        <v>1041</v>
      </c>
      <c r="E169" s="13" t="s">
        <v>44</v>
      </c>
      <c r="F169" s="13" t="s">
        <v>30</v>
      </c>
      <c r="G169" s="14">
        <v>115000</v>
      </c>
      <c r="H169" s="14">
        <v>15633.74</v>
      </c>
      <c r="I169" s="14">
        <v>0</v>
      </c>
      <c r="J169" s="14">
        <f>+G169*2.87%</f>
        <v>3300.5</v>
      </c>
      <c r="K169" s="14">
        <f>G169*7.1%</f>
        <v>8164.9999999999991</v>
      </c>
      <c r="L169" s="14">
        <f>G169*1.15%</f>
        <v>1322.5</v>
      </c>
      <c r="M169" s="14">
        <f>+G169*3.04%</f>
        <v>3496</v>
      </c>
      <c r="N169" s="14">
        <f>G169*7.09%</f>
        <v>8153.5000000000009</v>
      </c>
      <c r="O169" s="14">
        <v>0</v>
      </c>
      <c r="P169" s="14">
        <f>J169+K169+L169+M169+N169</f>
        <v>24437.5</v>
      </c>
      <c r="Q169" s="14">
        <f>+AF169</f>
        <v>0</v>
      </c>
      <c r="R169" s="14">
        <f>+J169+M169+O169+Q169+H169+I169</f>
        <v>22430.239999999998</v>
      </c>
      <c r="S169" s="14">
        <f>+N169+L169+K169</f>
        <v>17641</v>
      </c>
      <c r="T169" s="14">
        <f>+G169-R169</f>
        <v>92569.760000000009</v>
      </c>
      <c r="U169" s="60">
        <f>+AH169-T169</f>
        <v>0</v>
      </c>
      <c r="V169" t="s">
        <v>246</v>
      </c>
      <c r="W169" t="s">
        <v>1041</v>
      </c>
      <c r="X169" t="s">
        <v>1675</v>
      </c>
      <c r="Y169">
        <v>3</v>
      </c>
      <c r="Z169" s="33">
        <v>115000</v>
      </c>
      <c r="AA169">
        <v>0</v>
      </c>
      <c r="AB169" s="33">
        <v>115000</v>
      </c>
      <c r="AC169" s="33">
        <v>3300.5</v>
      </c>
      <c r="AD169" s="33">
        <v>15633.74</v>
      </c>
      <c r="AE169" s="33">
        <v>3496</v>
      </c>
      <c r="AF169">
        <v>0</v>
      </c>
      <c r="AG169" s="33">
        <v>22430.240000000002</v>
      </c>
      <c r="AH169" s="33">
        <v>92569.76</v>
      </c>
      <c r="AI169" s="33" t="s">
        <v>1975</v>
      </c>
      <c r="AJ169" s="33"/>
      <c r="AL169" s="35"/>
      <c r="AM169" s="35"/>
    </row>
    <row r="170" spans="1:39" ht="15.95" customHeight="1" x14ac:dyDescent="0.25">
      <c r="A170" s="11">
        <f t="shared" si="2"/>
        <v>154</v>
      </c>
      <c r="B170" s="12" t="s">
        <v>245</v>
      </c>
      <c r="C170" s="13" t="s">
        <v>247</v>
      </c>
      <c r="D170" s="13" t="s">
        <v>1027</v>
      </c>
      <c r="E170" s="13" t="s">
        <v>44</v>
      </c>
      <c r="F170" s="13" t="s">
        <v>30</v>
      </c>
      <c r="G170" s="14">
        <v>65000</v>
      </c>
      <c r="H170" s="14">
        <v>4427.58</v>
      </c>
      <c r="I170" s="14">
        <v>0</v>
      </c>
      <c r="J170" s="14">
        <f>+G170*2.87%</f>
        <v>1865.5</v>
      </c>
      <c r="K170" s="14">
        <f>G170*7.1%</f>
        <v>4615</v>
      </c>
      <c r="L170" s="14">
        <f>G170*1.15%</f>
        <v>747.5</v>
      </c>
      <c r="M170" s="14">
        <f>+G170*3.04%</f>
        <v>1976</v>
      </c>
      <c r="N170" s="14">
        <f>G170*7.09%</f>
        <v>4608.5</v>
      </c>
      <c r="O170" s="14">
        <v>0</v>
      </c>
      <c r="P170" s="14">
        <f>J170+K170+L170+M170+N170</f>
        <v>13812.5</v>
      </c>
      <c r="Q170" s="14">
        <f>+AF170</f>
        <v>8446</v>
      </c>
      <c r="R170" s="14">
        <f>+J170+M170+O170+Q170+H170+I170</f>
        <v>16715.080000000002</v>
      </c>
      <c r="S170" s="14">
        <f>+N170+L170+K170</f>
        <v>9971</v>
      </c>
      <c r="T170" s="14">
        <f>+G170-R170</f>
        <v>48284.92</v>
      </c>
      <c r="U170" s="60">
        <f>+AH170-T170</f>
        <v>0</v>
      </c>
      <c r="V170" t="s">
        <v>247</v>
      </c>
      <c r="W170" t="s">
        <v>1027</v>
      </c>
      <c r="X170" t="s">
        <v>1824</v>
      </c>
      <c r="Y170">
        <v>1</v>
      </c>
      <c r="Z170" s="33">
        <v>65000</v>
      </c>
      <c r="AA170">
        <v>0</v>
      </c>
      <c r="AB170" s="33">
        <v>65000</v>
      </c>
      <c r="AC170" s="33">
        <v>1865.5</v>
      </c>
      <c r="AD170" s="33">
        <v>4427.58</v>
      </c>
      <c r="AE170" s="33">
        <v>1976</v>
      </c>
      <c r="AF170" s="33">
        <v>8446</v>
      </c>
      <c r="AG170" s="33">
        <v>16715.080000000002</v>
      </c>
      <c r="AH170" s="33">
        <v>48284.92</v>
      </c>
      <c r="AI170" s="33" t="s">
        <v>1976</v>
      </c>
      <c r="AJ170" s="33"/>
      <c r="AL170" s="35"/>
      <c r="AM170" s="35"/>
    </row>
    <row r="171" spans="1:39" ht="15.95" customHeight="1" x14ac:dyDescent="0.25">
      <c r="A171" s="11">
        <f t="shared" si="2"/>
        <v>155</v>
      </c>
      <c r="B171" s="12" t="s">
        <v>245</v>
      </c>
      <c r="C171" s="13" t="s">
        <v>248</v>
      </c>
      <c r="D171" s="13" t="s">
        <v>1047</v>
      </c>
      <c r="E171" s="13" t="s">
        <v>44</v>
      </c>
      <c r="F171" s="13" t="s">
        <v>30</v>
      </c>
      <c r="G171" s="14">
        <v>90000</v>
      </c>
      <c r="H171" s="14">
        <v>9753.1200000000008</v>
      </c>
      <c r="I171" s="14">
        <v>0</v>
      </c>
      <c r="J171" s="14">
        <f>+G171*2.87%</f>
        <v>2583</v>
      </c>
      <c r="K171" s="14">
        <f>G171*7.1%</f>
        <v>6389.9999999999991</v>
      </c>
      <c r="L171" s="14">
        <f>G171*1.15%</f>
        <v>1035</v>
      </c>
      <c r="M171" s="14">
        <f>+G171*3.04%</f>
        <v>2736</v>
      </c>
      <c r="N171" s="14">
        <f>G171*7.09%</f>
        <v>6381</v>
      </c>
      <c r="O171" s="14">
        <v>0</v>
      </c>
      <c r="P171" s="14">
        <f>J171+K171+L171+M171+N171</f>
        <v>19125</v>
      </c>
      <c r="Q171" s="14">
        <f>+AF171</f>
        <v>2746</v>
      </c>
      <c r="R171" s="14">
        <f>+J171+M171+O171+Q171+H171+I171</f>
        <v>17818.120000000003</v>
      </c>
      <c r="S171" s="14">
        <f>+N171+L171+K171</f>
        <v>13806</v>
      </c>
      <c r="T171" s="14">
        <f>+G171-R171</f>
        <v>72181.88</v>
      </c>
      <c r="U171" s="60">
        <f>+AH171-T171</f>
        <v>0</v>
      </c>
      <c r="V171" t="s">
        <v>248</v>
      </c>
      <c r="W171" t="s">
        <v>1047</v>
      </c>
      <c r="X171" t="s">
        <v>1829</v>
      </c>
      <c r="Y171">
        <v>2</v>
      </c>
      <c r="Z171" s="33">
        <v>90000</v>
      </c>
      <c r="AA171">
        <v>0</v>
      </c>
      <c r="AB171" s="33">
        <v>90000</v>
      </c>
      <c r="AC171" s="33">
        <v>2583</v>
      </c>
      <c r="AD171" s="33">
        <v>9753.1200000000008</v>
      </c>
      <c r="AE171" s="33">
        <v>2736</v>
      </c>
      <c r="AF171" s="33">
        <v>2746</v>
      </c>
      <c r="AG171" s="33">
        <v>17818.12</v>
      </c>
      <c r="AH171" s="33">
        <v>72181.88</v>
      </c>
      <c r="AI171" s="33" t="s">
        <v>1976</v>
      </c>
      <c r="AJ171" s="33"/>
      <c r="AL171" s="35"/>
      <c r="AM171" s="35"/>
    </row>
    <row r="172" spans="1:39" ht="15.95" customHeight="1" x14ac:dyDescent="0.25">
      <c r="A172" s="11">
        <f t="shared" si="2"/>
        <v>156</v>
      </c>
      <c r="B172" s="12" t="s">
        <v>245</v>
      </c>
      <c r="C172" s="13" t="s">
        <v>249</v>
      </c>
      <c r="D172" s="13" t="s">
        <v>1048</v>
      </c>
      <c r="E172" s="13" t="s">
        <v>29</v>
      </c>
      <c r="F172" s="13" t="s">
        <v>30</v>
      </c>
      <c r="G172" s="14">
        <v>65000</v>
      </c>
      <c r="H172" s="14">
        <v>4427.58</v>
      </c>
      <c r="I172" s="14">
        <v>0</v>
      </c>
      <c r="J172" s="14">
        <f>+G172*2.87%</f>
        <v>1865.5</v>
      </c>
      <c r="K172" s="14">
        <f>G172*7.1%</f>
        <v>4615</v>
      </c>
      <c r="L172" s="14">
        <f>G172*1.15%</f>
        <v>747.5</v>
      </c>
      <c r="M172" s="14">
        <f>+G172*3.04%</f>
        <v>1976</v>
      </c>
      <c r="N172" s="14">
        <f>G172*7.09%</f>
        <v>4608.5</v>
      </c>
      <c r="O172" s="14">
        <v>0</v>
      </c>
      <c r="P172" s="14">
        <f>J172+K172+L172+M172+N172</f>
        <v>13812.5</v>
      </c>
      <c r="Q172" s="14">
        <f>+AF172</f>
        <v>0</v>
      </c>
      <c r="R172" s="14">
        <f>+J172+M172+O172+Q172+H172+I172</f>
        <v>8269.08</v>
      </c>
      <c r="S172" s="14">
        <f>+N172+L172+K172</f>
        <v>9971</v>
      </c>
      <c r="T172" s="14">
        <f>+G172-R172</f>
        <v>56730.92</v>
      </c>
      <c r="U172" s="60">
        <f>+AH172-T172</f>
        <v>0</v>
      </c>
      <c r="V172" t="s">
        <v>249</v>
      </c>
      <c r="W172" t="s">
        <v>1048</v>
      </c>
      <c r="X172" t="s">
        <v>1656</v>
      </c>
      <c r="Y172">
        <v>5</v>
      </c>
      <c r="Z172" s="33">
        <v>65000</v>
      </c>
      <c r="AA172">
        <v>0</v>
      </c>
      <c r="AB172" s="33">
        <v>65000</v>
      </c>
      <c r="AC172" s="33">
        <v>1865.5</v>
      </c>
      <c r="AD172" s="33">
        <v>4427.58</v>
      </c>
      <c r="AE172" s="33">
        <v>1976</v>
      </c>
      <c r="AF172">
        <v>0</v>
      </c>
      <c r="AG172" s="33">
        <v>8269.08</v>
      </c>
      <c r="AH172" s="33">
        <v>56730.92</v>
      </c>
      <c r="AI172" s="33" t="s">
        <v>1975</v>
      </c>
      <c r="AJ172" s="33"/>
      <c r="AL172" s="35"/>
      <c r="AM172" s="35"/>
    </row>
    <row r="173" spans="1:39" ht="15.95" customHeight="1" x14ac:dyDescent="0.25">
      <c r="A173" s="11">
        <f t="shared" si="2"/>
        <v>157</v>
      </c>
      <c r="B173" s="12" t="s">
        <v>245</v>
      </c>
      <c r="C173" s="13" t="s">
        <v>250</v>
      </c>
      <c r="D173" s="13" t="s">
        <v>1048</v>
      </c>
      <c r="E173" s="13" t="s">
        <v>44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>+G173*2.87%</f>
        <v>1865.5</v>
      </c>
      <c r="K173" s="14">
        <f>G173*7.1%</f>
        <v>4615</v>
      </c>
      <c r="L173" s="14">
        <f>G173*1.15%</f>
        <v>747.5</v>
      </c>
      <c r="M173" s="14">
        <f>+G173*3.04%</f>
        <v>1976</v>
      </c>
      <c r="N173" s="14">
        <f>G173*7.09%</f>
        <v>4608.5</v>
      </c>
      <c r="O173" s="14">
        <v>0</v>
      </c>
      <c r="P173" s="14">
        <f>J173+K173+L173+M173+N173</f>
        <v>13812.5</v>
      </c>
      <c r="Q173" s="14">
        <f>+AF173</f>
        <v>0</v>
      </c>
      <c r="R173" s="14">
        <f>+J173+M173+O173+Q173+H173+I173</f>
        <v>8269.08</v>
      </c>
      <c r="S173" s="14">
        <f>+N173+L173+K173</f>
        <v>9971</v>
      </c>
      <c r="T173" s="14">
        <f>+G173-R173</f>
        <v>56730.92</v>
      </c>
      <c r="U173" s="60">
        <f>+AH173-T173</f>
        <v>0</v>
      </c>
      <c r="V173" t="s">
        <v>250</v>
      </c>
      <c r="W173" t="s">
        <v>1048</v>
      </c>
      <c r="X173" t="s">
        <v>1299</v>
      </c>
      <c r="Y173">
        <v>4</v>
      </c>
      <c r="Z173" s="33">
        <v>65000</v>
      </c>
      <c r="AA173">
        <v>0</v>
      </c>
      <c r="AB173" s="33">
        <v>65000</v>
      </c>
      <c r="AC173" s="33">
        <v>1865.5</v>
      </c>
      <c r="AD173" s="33">
        <v>4427.58</v>
      </c>
      <c r="AE173" s="33">
        <v>1976</v>
      </c>
      <c r="AF173">
        <v>0</v>
      </c>
      <c r="AG173" s="33">
        <v>8269.08</v>
      </c>
      <c r="AH173" s="33">
        <v>56730.92</v>
      </c>
      <c r="AI173" s="33" t="s">
        <v>1975</v>
      </c>
      <c r="AJ173" s="33"/>
      <c r="AL173" s="35"/>
      <c r="AM173" s="35"/>
    </row>
    <row r="174" spans="1:39" ht="15.95" customHeight="1" x14ac:dyDescent="0.25">
      <c r="A174" s="11">
        <f t="shared" si="2"/>
        <v>158</v>
      </c>
      <c r="B174" s="12" t="s">
        <v>245</v>
      </c>
      <c r="C174" s="13" t="s">
        <v>251</v>
      </c>
      <c r="D174" s="13" t="s">
        <v>1048</v>
      </c>
      <c r="E174" s="13" t="s">
        <v>44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>+G174*2.87%</f>
        <v>1865.5</v>
      </c>
      <c r="K174" s="14">
        <f>G174*7.1%</f>
        <v>4615</v>
      </c>
      <c r="L174" s="14">
        <f>G174*1.15%</f>
        <v>747.5</v>
      </c>
      <c r="M174" s="14">
        <f>+G174*3.04%</f>
        <v>1976</v>
      </c>
      <c r="N174" s="14">
        <f>G174*7.09%</f>
        <v>4608.5</v>
      </c>
      <c r="O174" s="14">
        <v>0</v>
      </c>
      <c r="P174" s="14">
        <f>J174+K174+L174+M174+N174</f>
        <v>13812.5</v>
      </c>
      <c r="Q174" s="14">
        <f>+AF174</f>
        <v>11046</v>
      </c>
      <c r="R174" s="14">
        <f>+J174+M174+O174+Q174+H174+I174</f>
        <v>19315.080000000002</v>
      </c>
      <c r="S174" s="14">
        <f>+N174+L174+K174</f>
        <v>9971</v>
      </c>
      <c r="T174" s="14">
        <f>+G174-R174</f>
        <v>45684.92</v>
      </c>
      <c r="U174" s="60">
        <f>+AH174-T174</f>
        <v>0</v>
      </c>
      <c r="V174" t="s">
        <v>251</v>
      </c>
      <c r="W174" t="s">
        <v>1048</v>
      </c>
      <c r="X174" t="s">
        <v>1269</v>
      </c>
      <c r="Y174">
        <v>1</v>
      </c>
      <c r="Z174" s="33">
        <v>65000</v>
      </c>
      <c r="AA174">
        <v>0</v>
      </c>
      <c r="AB174" s="33">
        <v>65000</v>
      </c>
      <c r="AC174" s="33">
        <v>1865.5</v>
      </c>
      <c r="AD174" s="33">
        <v>4427.58</v>
      </c>
      <c r="AE174" s="33">
        <v>1976</v>
      </c>
      <c r="AF174" s="33">
        <v>11046</v>
      </c>
      <c r="AG174" s="33">
        <v>19315.080000000002</v>
      </c>
      <c r="AH174" s="33">
        <v>45684.92</v>
      </c>
      <c r="AI174" s="33" t="s">
        <v>1975</v>
      </c>
      <c r="AJ174" s="33"/>
      <c r="AL174" s="35"/>
      <c r="AM174" s="35"/>
    </row>
    <row r="175" spans="1:39" ht="15.95" customHeight="1" x14ac:dyDescent="0.25">
      <c r="A175" s="11">
        <f t="shared" si="2"/>
        <v>159</v>
      </c>
      <c r="B175" s="12" t="s">
        <v>252</v>
      </c>
      <c r="C175" s="13" t="s">
        <v>253</v>
      </c>
      <c r="D175" s="13" t="s">
        <v>95</v>
      </c>
      <c r="E175" s="13" t="s">
        <v>44</v>
      </c>
      <c r="F175" s="13" t="s">
        <v>30</v>
      </c>
      <c r="G175" s="14">
        <v>75000</v>
      </c>
      <c r="H175" s="14">
        <v>6309.38</v>
      </c>
      <c r="I175" s="14">
        <v>0</v>
      </c>
      <c r="J175" s="14">
        <f>+G175*2.87%</f>
        <v>2152.5</v>
      </c>
      <c r="K175" s="14">
        <f>G175*7.1%</f>
        <v>5324.9999999999991</v>
      </c>
      <c r="L175" s="14">
        <f>G175*1.15%</f>
        <v>862.5</v>
      </c>
      <c r="M175" s="14">
        <f>+G175*3.04%</f>
        <v>2280</v>
      </c>
      <c r="N175" s="14">
        <f>G175*7.09%</f>
        <v>5317.5</v>
      </c>
      <c r="O175" s="14">
        <v>0</v>
      </c>
      <c r="P175" s="14">
        <f>J175+K175+L175+M175+N175</f>
        <v>15937.5</v>
      </c>
      <c r="Q175" s="14">
        <f>+AF175</f>
        <v>18616.27</v>
      </c>
      <c r="R175" s="14">
        <f>+J175+M175+O175+Q175+H175+I175</f>
        <v>29358.15</v>
      </c>
      <c r="S175" s="14">
        <f>+N175+L175+K175</f>
        <v>11505</v>
      </c>
      <c r="T175" s="14">
        <f>+G175-R175</f>
        <v>45641.85</v>
      </c>
      <c r="U175" s="60">
        <f>+AH175-T175</f>
        <v>0</v>
      </c>
      <c r="V175" t="s">
        <v>253</v>
      </c>
      <c r="W175" t="s">
        <v>95</v>
      </c>
      <c r="X175" t="s">
        <v>1229</v>
      </c>
      <c r="Y175">
        <v>2</v>
      </c>
      <c r="Z175" s="33">
        <v>75000</v>
      </c>
      <c r="AA175">
        <v>0</v>
      </c>
      <c r="AB175" s="33">
        <v>75000</v>
      </c>
      <c r="AC175" s="33">
        <v>2152.5</v>
      </c>
      <c r="AD175" s="33">
        <v>6309.38</v>
      </c>
      <c r="AE175" s="33">
        <v>2280</v>
      </c>
      <c r="AF175" s="33">
        <v>18616.27</v>
      </c>
      <c r="AG175" s="33">
        <v>29358.15</v>
      </c>
      <c r="AH175" s="33">
        <v>45641.85</v>
      </c>
      <c r="AI175" s="33" t="s">
        <v>1975</v>
      </c>
      <c r="AJ175" s="33"/>
      <c r="AL175" s="35"/>
      <c r="AM175" s="35"/>
    </row>
    <row r="176" spans="1:39" ht="15.95" customHeight="1" x14ac:dyDescent="0.25">
      <c r="A176" s="11">
        <f t="shared" si="2"/>
        <v>160</v>
      </c>
      <c r="B176" s="12" t="s">
        <v>252</v>
      </c>
      <c r="C176" s="13" t="s">
        <v>254</v>
      </c>
      <c r="D176" s="13" t="s">
        <v>32</v>
      </c>
      <c r="E176" s="13" t="s">
        <v>29</v>
      </c>
      <c r="F176" s="13" t="s">
        <v>30</v>
      </c>
      <c r="G176" s="14">
        <v>30000</v>
      </c>
      <c r="H176" s="14">
        <v>0</v>
      </c>
      <c r="I176" s="14">
        <v>0</v>
      </c>
      <c r="J176" s="14">
        <f>+G176*2.87%</f>
        <v>861</v>
      </c>
      <c r="K176" s="14">
        <f>G176*7.1%</f>
        <v>2130</v>
      </c>
      <c r="L176" s="14">
        <f>G176*1.15%</f>
        <v>345</v>
      </c>
      <c r="M176" s="14">
        <f>+G176*3.04%</f>
        <v>912</v>
      </c>
      <c r="N176" s="14">
        <f>G176*7.09%</f>
        <v>2127</v>
      </c>
      <c r="O176" s="14">
        <v>0</v>
      </c>
      <c r="P176" s="14">
        <f>J176+K176+L176+M176+N176</f>
        <v>6375</v>
      </c>
      <c r="Q176" s="14">
        <f>+AF176</f>
        <v>0</v>
      </c>
      <c r="R176" s="14">
        <f>+J176+M176+O176+Q176+H176+I176</f>
        <v>1773</v>
      </c>
      <c r="S176" s="14">
        <f>+N176+L176+K176</f>
        <v>4602</v>
      </c>
      <c r="T176" s="14">
        <f>+G176-R176</f>
        <v>28227</v>
      </c>
      <c r="U176" s="60">
        <f>+AH176-T176</f>
        <v>0</v>
      </c>
      <c r="V176" t="s">
        <v>254</v>
      </c>
      <c r="W176" t="s">
        <v>32</v>
      </c>
      <c r="X176" t="s">
        <v>1819</v>
      </c>
      <c r="Y176">
        <v>7</v>
      </c>
      <c r="Z176" s="33">
        <v>30000</v>
      </c>
      <c r="AA176">
        <v>0</v>
      </c>
      <c r="AB176" s="33">
        <v>30000</v>
      </c>
      <c r="AC176">
        <v>861</v>
      </c>
      <c r="AD176">
        <v>0</v>
      </c>
      <c r="AE176">
        <v>912</v>
      </c>
      <c r="AF176">
        <v>0</v>
      </c>
      <c r="AG176" s="33">
        <v>1773</v>
      </c>
      <c r="AH176" s="33">
        <v>28227</v>
      </c>
      <c r="AI176" s="33" t="s">
        <v>1975</v>
      </c>
      <c r="AJ176" s="33"/>
      <c r="AL176" s="35"/>
      <c r="AM176" s="35"/>
    </row>
    <row r="177" spans="1:39" ht="15.95" customHeight="1" x14ac:dyDescent="0.25">
      <c r="A177" s="11">
        <f t="shared" si="2"/>
        <v>161</v>
      </c>
      <c r="B177" s="12" t="s">
        <v>252</v>
      </c>
      <c r="C177" s="13" t="s">
        <v>255</v>
      </c>
      <c r="D177" s="13" t="s">
        <v>1061</v>
      </c>
      <c r="E177" s="13" t="s">
        <v>44</v>
      </c>
      <c r="F177" s="13" t="s">
        <v>30</v>
      </c>
      <c r="G177" s="14">
        <v>200000</v>
      </c>
      <c r="H177" s="14">
        <v>35726.519999999997</v>
      </c>
      <c r="I177" s="14">
        <v>0</v>
      </c>
      <c r="J177" s="14">
        <f>+G177*2.87%</f>
        <v>5740</v>
      </c>
      <c r="K177" s="14">
        <f>G177*7.1%</f>
        <v>14199.999999999998</v>
      </c>
      <c r="L177" s="14">
        <f>G177*1.15%</f>
        <v>2300</v>
      </c>
      <c r="M177" s="14">
        <v>5685.41</v>
      </c>
      <c r="N177" s="14">
        <f>G177*7.09%</f>
        <v>14180.000000000002</v>
      </c>
      <c r="O177" s="14">
        <v>0</v>
      </c>
      <c r="P177" s="14">
        <f>J177+K177+L177+M177+N177</f>
        <v>42105.41</v>
      </c>
      <c r="Q177" s="14">
        <f>+AF177</f>
        <v>0</v>
      </c>
      <c r="R177" s="14">
        <f>+J177+M177+O177+Q177+H177+I177</f>
        <v>47151.929999999993</v>
      </c>
      <c r="S177" s="14">
        <f>+N177+L177+K177</f>
        <v>30680</v>
      </c>
      <c r="T177" s="14">
        <f>+G177-R177</f>
        <v>152848.07</v>
      </c>
      <c r="U177" s="60">
        <f>+AH177-T177</f>
        <v>0</v>
      </c>
      <c r="V177" t="s">
        <v>255</v>
      </c>
      <c r="W177" t="s">
        <v>1061</v>
      </c>
      <c r="X177" t="s">
        <v>1183</v>
      </c>
      <c r="Y177">
        <v>1</v>
      </c>
      <c r="Z177" s="33">
        <v>200000</v>
      </c>
      <c r="AA177">
        <v>0</v>
      </c>
      <c r="AB177" s="33">
        <v>200000</v>
      </c>
      <c r="AC177" s="33">
        <v>5740</v>
      </c>
      <c r="AD177" s="33">
        <v>35726.519999999997</v>
      </c>
      <c r="AE177" s="33">
        <v>5685.41</v>
      </c>
      <c r="AF177">
        <v>0</v>
      </c>
      <c r="AG177" s="33">
        <v>47151.93</v>
      </c>
      <c r="AH177" s="33">
        <v>152848.07</v>
      </c>
      <c r="AI177" s="33" t="s">
        <v>1975</v>
      </c>
      <c r="AJ177" s="33"/>
      <c r="AL177" s="35"/>
      <c r="AM177" s="35"/>
    </row>
    <row r="178" spans="1:39" ht="15.95" customHeight="1" x14ac:dyDescent="0.25">
      <c r="A178" s="11">
        <f t="shared" si="2"/>
        <v>162</v>
      </c>
      <c r="B178" s="12" t="s">
        <v>252</v>
      </c>
      <c r="C178" s="13" t="s">
        <v>256</v>
      </c>
      <c r="D178" s="13" t="s">
        <v>258</v>
      </c>
      <c r="E178" s="13" t="s">
        <v>257</v>
      </c>
      <c r="F178" s="13" t="s">
        <v>30</v>
      </c>
      <c r="G178" s="14">
        <v>40000</v>
      </c>
      <c r="H178" s="14">
        <v>442.65</v>
      </c>
      <c r="I178" s="14">
        <v>0</v>
      </c>
      <c r="J178" s="14">
        <f>+G178*2.87%</f>
        <v>1148</v>
      </c>
      <c r="K178" s="14">
        <f>G178*7.1%</f>
        <v>2839.9999999999995</v>
      </c>
      <c r="L178" s="14">
        <f>G178*1.15%</f>
        <v>460</v>
      </c>
      <c r="M178" s="14">
        <f>+G178*3.04%</f>
        <v>1216</v>
      </c>
      <c r="N178" s="14">
        <f>G178*7.09%</f>
        <v>2836</v>
      </c>
      <c r="O178" s="14">
        <v>0</v>
      </c>
      <c r="P178" s="14">
        <f>J178+K178+L178+M178+N178</f>
        <v>8500</v>
      </c>
      <c r="Q178" s="14">
        <f>+AF178</f>
        <v>0</v>
      </c>
      <c r="R178" s="14">
        <f>+J178+M178+O178+Q178+H178+I178</f>
        <v>2806.65</v>
      </c>
      <c r="S178" s="14">
        <f>+N178+L178+K178</f>
        <v>6136</v>
      </c>
      <c r="T178" s="14">
        <f>+G178-R178</f>
        <v>37193.35</v>
      </c>
      <c r="U178" s="60">
        <f>+AH178-T178</f>
        <v>0</v>
      </c>
      <c r="V178" t="s">
        <v>256</v>
      </c>
      <c r="W178" t="s">
        <v>258</v>
      </c>
      <c r="X178" t="s">
        <v>1228</v>
      </c>
      <c r="Y178">
        <v>5</v>
      </c>
      <c r="Z178" s="33">
        <v>40000</v>
      </c>
      <c r="AA178">
        <v>0</v>
      </c>
      <c r="AB178" s="33">
        <v>40000</v>
      </c>
      <c r="AC178" s="33">
        <v>1148</v>
      </c>
      <c r="AD178">
        <v>442.65</v>
      </c>
      <c r="AE178" s="33">
        <v>1216</v>
      </c>
      <c r="AF178">
        <v>0</v>
      </c>
      <c r="AG178" s="33">
        <v>2806.65</v>
      </c>
      <c r="AH178" s="33">
        <v>37193.35</v>
      </c>
      <c r="AI178" s="33" t="s">
        <v>1975</v>
      </c>
      <c r="AJ178" s="33"/>
      <c r="AL178" s="35"/>
      <c r="AM178" s="35"/>
    </row>
    <row r="179" spans="1:39" ht="15.95" customHeight="1" x14ac:dyDescent="0.25">
      <c r="A179" s="11">
        <f t="shared" si="2"/>
        <v>163</v>
      </c>
      <c r="B179" s="12" t="s">
        <v>259</v>
      </c>
      <c r="C179" s="13" t="s">
        <v>260</v>
      </c>
      <c r="D179" s="13" t="s">
        <v>261</v>
      </c>
      <c r="E179" s="13" t="s">
        <v>29</v>
      </c>
      <c r="F179" s="13" t="s">
        <v>35</v>
      </c>
      <c r="G179" s="14">
        <v>90000</v>
      </c>
      <c r="H179" s="14">
        <v>9753.1200000000008</v>
      </c>
      <c r="I179" s="14">
        <v>0</v>
      </c>
      <c r="J179" s="14">
        <f>+G179*2.87%</f>
        <v>2583</v>
      </c>
      <c r="K179" s="14">
        <f>G179*7.1%</f>
        <v>6389.9999999999991</v>
      </c>
      <c r="L179" s="14">
        <f>G179*1.15%</f>
        <v>1035</v>
      </c>
      <c r="M179" s="14">
        <f>+G179*3.04%</f>
        <v>2736</v>
      </c>
      <c r="N179" s="14">
        <f>G179*7.09%</f>
        <v>6381</v>
      </c>
      <c r="O179" s="14">
        <v>0</v>
      </c>
      <c r="P179" s="14">
        <f>J179+K179+L179+M179+N179</f>
        <v>19125</v>
      </c>
      <c r="Q179" s="14">
        <f>+AF179</f>
        <v>25</v>
      </c>
      <c r="R179" s="14">
        <f>+J179+M179+O179+Q179+H179+I179</f>
        <v>15097.12</v>
      </c>
      <c r="S179" s="14">
        <f>+N179+L179+K179</f>
        <v>13806</v>
      </c>
      <c r="T179" s="14">
        <f>+G179-R179</f>
        <v>74902.880000000005</v>
      </c>
      <c r="U179" s="60">
        <f>+AH179-T179</f>
        <v>0</v>
      </c>
      <c r="V179" t="s">
        <v>260</v>
      </c>
      <c r="W179" t="s">
        <v>1141</v>
      </c>
      <c r="X179" t="s">
        <v>1142</v>
      </c>
      <c r="Y179">
        <v>2</v>
      </c>
      <c r="Z179" s="33">
        <v>90000</v>
      </c>
      <c r="AA179">
        <v>0</v>
      </c>
      <c r="AB179" s="33">
        <v>90000</v>
      </c>
      <c r="AC179" s="33">
        <v>2583</v>
      </c>
      <c r="AD179" s="33">
        <v>9753.1200000000008</v>
      </c>
      <c r="AE179" s="33">
        <v>2736</v>
      </c>
      <c r="AF179">
        <v>25</v>
      </c>
      <c r="AG179" s="33">
        <v>15097.12</v>
      </c>
      <c r="AH179" s="33">
        <v>74902.880000000005</v>
      </c>
      <c r="AI179" s="33" t="s">
        <v>1975</v>
      </c>
      <c r="AJ179" s="33"/>
      <c r="AL179" s="35"/>
      <c r="AM179" s="35"/>
    </row>
    <row r="180" spans="1:39" ht="15.95" customHeight="1" x14ac:dyDescent="0.25">
      <c r="A180" s="11">
        <f t="shared" si="2"/>
        <v>164</v>
      </c>
      <c r="B180" s="12" t="s">
        <v>259</v>
      </c>
      <c r="C180" s="13" t="s">
        <v>262</v>
      </c>
      <c r="D180" s="13" t="s">
        <v>263</v>
      </c>
      <c r="E180" s="13" t="s">
        <v>29</v>
      </c>
      <c r="F180" s="13" t="s">
        <v>35</v>
      </c>
      <c r="G180" s="14">
        <v>186462.98</v>
      </c>
      <c r="H180" s="14">
        <v>32443.62</v>
      </c>
      <c r="I180" s="14">
        <v>0</v>
      </c>
      <c r="J180" s="14">
        <f>+G180*2.87%</f>
        <v>5351.4875259999999</v>
      </c>
      <c r="K180" s="14">
        <f>G180*7.1%</f>
        <v>13238.871579999999</v>
      </c>
      <c r="L180" s="14">
        <f>G180*1.15%</f>
        <v>2144.3242700000001</v>
      </c>
      <c r="M180" s="14">
        <f>+G180*3.04%</f>
        <v>5668.4745920000005</v>
      </c>
      <c r="N180" s="14">
        <f>G180*7.09%</f>
        <v>13220.225282000001</v>
      </c>
      <c r="O180" s="14">
        <v>0</v>
      </c>
      <c r="P180" s="14">
        <f>J180+K180+L180+M180+N180</f>
        <v>39623.383249999999</v>
      </c>
      <c r="Q180" s="14">
        <f>+AF180</f>
        <v>2826.95</v>
      </c>
      <c r="R180" s="14">
        <f>+J180+M180+O180+Q180+H180+I180</f>
        <v>46290.532118000003</v>
      </c>
      <c r="S180" s="14">
        <f>+N180+L180+K180</f>
        <v>28603.421131999999</v>
      </c>
      <c r="T180" s="14">
        <f>+G180-R180</f>
        <v>140172.44788200001</v>
      </c>
      <c r="U180" s="60">
        <f>+AH180-T180</f>
        <v>2.1180000039748847E-3</v>
      </c>
      <c r="V180" t="s">
        <v>262</v>
      </c>
      <c r="W180" t="s">
        <v>263</v>
      </c>
      <c r="X180" t="s">
        <v>1876</v>
      </c>
      <c r="Y180">
        <v>1</v>
      </c>
      <c r="Z180" s="33">
        <v>186462.98</v>
      </c>
      <c r="AA180">
        <v>0</v>
      </c>
      <c r="AB180" s="33">
        <v>186462.98</v>
      </c>
      <c r="AC180" s="33">
        <v>5351.49</v>
      </c>
      <c r="AD180" s="33">
        <v>32443.62</v>
      </c>
      <c r="AE180" s="33">
        <v>5668.47</v>
      </c>
      <c r="AF180" s="33">
        <v>2826.95</v>
      </c>
      <c r="AG180" s="33">
        <v>46290.53</v>
      </c>
      <c r="AH180" s="33">
        <v>140172.45000000001</v>
      </c>
      <c r="AI180" s="33" t="s">
        <v>1977</v>
      </c>
      <c r="AJ180" s="33"/>
      <c r="AL180" s="35"/>
      <c r="AM180" s="35"/>
    </row>
    <row r="181" spans="1:39" ht="15.95" customHeight="1" x14ac:dyDescent="0.25">
      <c r="A181" s="11">
        <f t="shared" si="2"/>
        <v>165</v>
      </c>
      <c r="B181" s="12" t="s">
        <v>259</v>
      </c>
      <c r="C181" s="13" t="s">
        <v>264</v>
      </c>
      <c r="D181" s="13" t="s">
        <v>103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>+G181*2.87%</f>
        <v>861</v>
      </c>
      <c r="K181" s="14">
        <f>G181*7.1%</f>
        <v>2130</v>
      </c>
      <c r="L181" s="14">
        <f>G181*1.15%</f>
        <v>345</v>
      </c>
      <c r="M181" s="14">
        <f>+G181*3.04%</f>
        <v>912</v>
      </c>
      <c r="N181" s="14">
        <f>G181*7.09%</f>
        <v>2127</v>
      </c>
      <c r="O181" s="14">
        <v>0</v>
      </c>
      <c r="P181" s="14">
        <f>J181+K181+L181+M181+N181</f>
        <v>6375</v>
      </c>
      <c r="Q181" s="14">
        <f>+AF181</f>
        <v>0</v>
      </c>
      <c r="R181" s="14">
        <f>+J181+M181+O181+Q181+H181+I181</f>
        <v>1773</v>
      </c>
      <c r="S181" s="14">
        <f>+N181+L181+K181</f>
        <v>4602</v>
      </c>
      <c r="T181" s="14">
        <f>+G181-R181</f>
        <v>28227</v>
      </c>
      <c r="U181" s="60">
        <f>+AH181-T181</f>
        <v>0</v>
      </c>
      <c r="V181" t="s">
        <v>264</v>
      </c>
      <c r="W181" t="s">
        <v>103</v>
      </c>
      <c r="X181" t="s">
        <v>1798</v>
      </c>
      <c r="Y181">
        <v>11</v>
      </c>
      <c r="Z181" s="33">
        <v>30000</v>
      </c>
      <c r="AA181">
        <v>0</v>
      </c>
      <c r="AB181" s="33">
        <v>30000</v>
      </c>
      <c r="AC181">
        <v>861</v>
      </c>
      <c r="AD181">
        <v>0</v>
      </c>
      <c r="AE181">
        <v>912</v>
      </c>
      <c r="AF181">
        <v>0</v>
      </c>
      <c r="AG181" s="33">
        <v>1773</v>
      </c>
      <c r="AH181" s="33">
        <v>28227</v>
      </c>
      <c r="AI181" s="33" t="s">
        <v>1975</v>
      </c>
      <c r="AJ181" s="33"/>
      <c r="AL181" s="35"/>
      <c r="AM181" s="35"/>
    </row>
    <row r="182" spans="1:39" ht="15.95" customHeight="1" x14ac:dyDescent="0.25">
      <c r="A182" s="11">
        <f t="shared" si="2"/>
        <v>166</v>
      </c>
      <c r="B182" s="12" t="s">
        <v>259</v>
      </c>
      <c r="C182" s="13" t="s">
        <v>1005</v>
      </c>
      <c r="D182" s="13" t="s">
        <v>989</v>
      </c>
      <c r="E182" s="13" t="s">
        <v>29</v>
      </c>
      <c r="F182" s="13" t="s">
        <v>35</v>
      </c>
      <c r="G182" s="14">
        <v>45000</v>
      </c>
      <c r="H182" s="14">
        <v>1148.33</v>
      </c>
      <c r="I182" s="14">
        <v>0</v>
      </c>
      <c r="J182" s="14">
        <f>+G182*2.87%</f>
        <v>1291.5</v>
      </c>
      <c r="K182" s="14">
        <f>G182*7.1%</f>
        <v>3194.9999999999995</v>
      </c>
      <c r="L182" s="14">
        <f>G182*1.15%</f>
        <v>517.5</v>
      </c>
      <c r="M182" s="14">
        <f>+G182*3.04%</f>
        <v>1368</v>
      </c>
      <c r="N182" s="14">
        <f>G182*7.09%</f>
        <v>3190.5</v>
      </c>
      <c r="O182" s="14">
        <v>0</v>
      </c>
      <c r="P182" s="14">
        <f>J182+K182+L182+M182+N182</f>
        <v>9562.5</v>
      </c>
      <c r="Q182" s="14">
        <f>+AF182</f>
        <v>0</v>
      </c>
      <c r="R182" s="14">
        <f>+J182+M182+O182+Q182+H182+I182</f>
        <v>3807.83</v>
      </c>
      <c r="S182" s="14">
        <f>+N182+L182+K182</f>
        <v>6903</v>
      </c>
      <c r="T182" s="14">
        <f>+G182-R182</f>
        <v>41192.17</v>
      </c>
      <c r="U182" s="60">
        <f>+AH182-T182</f>
        <v>0</v>
      </c>
      <c r="V182" t="s">
        <v>1005</v>
      </c>
      <c r="W182" t="s">
        <v>989</v>
      </c>
      <c r="X182" t="s">
        <v>1756</v>
      </c>
      <c r="Y182">
        <v>13</v>
      </c>
      <c r="Z182" s="33">
        <v>45000</v>
      </c>
      <c r="AA182">
        <v>0</v>
      </c>
      <c r="AB182" s="33">
        <v>45000</v>
      </c>
      <c r="AC182" s="33">
        <v>1291.5</v>
      </c>
      <c r="AD182" s="33">
        <v>1148.33</v>
      </c>
      <c r="AE182" s="33">
        <v>1368</v>
      </c>
      <c r="AF182">
        <v>0</v>
      </c>
      <c r="AG182" s="33">
        <v>3807.83</v>
      </c>
      <c r="AH182" s="33">
        <v>41192.17</v>
      </c>
      <c r="AI182" s="33" t="s">
        <v>1975</v>
      </c>
      <c r="AJ182" s="33"/>
      <c r="AL182" s="35"/>
      <c r="AM182" s="35"/>
    </row>
    <row r="183" spans="1:39" ht="15.95" customHeight="1" x14ac:dyDescent="0.25">
      <c r="A183" s="11">
        <f t="shared" si="2"/>
        <v>167</v>
      </c>
      <c r="B183" s="12" t="s">
        <v>265</v>
      </c>
      <c r="C183" s="13" t="s">
        <v>266</v>
      </c>
      <c r="D183" s="13" t="s">
        <v>267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>+G183*2.87%</f>
        <v>861</v>
      </c>
      <c r="K183" s="14">
        <f>G183*7.1%</f>
        <v>2130</v>
      </c>
      <c r="L183" s="14">
        <f>G183*1.15%</f>
        <v>345</v>
      </c>
      <c r="M183" s="14">
        <f>+G183*3.04%</f>
        <v>912</v>
      </c>
      <c r="N183" s="14">
        <f>G183*7.09%</f>
        <v>2127</v>
      </c>
      <c r="O183" s="14">
        <v>0</v>
      </c>
      <c r="P183" s="14">
        <f>J183+K183+L183+M183+N183</f>
        <v>6375</v>
      </c>
      <c r="Q183" s="14">
        <f>+AF183</f>
        <v>11345.54</v>
      </c>
      <c r="R183" s="14">
        <f>+J183+M183+O183+Q183+H183+I183</f>
        <v>13118.54</v>
      </c>
      <c r="S183" s="14">
        <f>+N183+L183+K183</f>
        <v>4602</v>
      </c>
      <c r="T183" s="14">
        <f>+G183-R183</f>
        <v>16881.46</v>
      </c>
      <c r="U183" s="60">
        <f>+AH183-T183</f>
        <v>0</v>
      </c>
      <c r="V183" t="s">
        <v>266</v>
      </c>
      <c r="W183" t="s">
        <v>267</v>
      </c>
      <c r="X183" t="s">
        <v>1692</v>
      </c>
      <c r="Y183">
        <v>7</v>
      </c>
      <c r="Z183" s="33">
        <v>30000</v>
      </c>
      <c r="AA183">
        <v>0</v>
      </c>
      <c r="AB183" s="33">
        <v>30000</v>
      </c>
      <c r="AC183">
        <v>861</v>
      </c>
      <c r="AD183">
        <v>0</v>
      </c>
      <c r="AE183">
        <v>912</v>
      </c>
      <c r="AF183" s="33">
        <v>11345.54</v>
      </c>
      <c r="AG183" s="33">
        <v>13118.54</v>
      </c>
      <c r="AH183" s="33">
        <v>16881.46</v>
      </c>
      <c r="AI183" s="33" t="s">
        <v>1975</v>
      </c>
      <c r="AJ183" s="33"/>
      <c r="AL183" s="35"/>
      <c r="AM183" s="35"/>
    </row>
    <row r="184" spans="1:39" ht="15.95" customHeight="1" x14ac:dyDescent="0.25">
      <c r="A184" s="11">
        <f t="shared" si="2"/>
        <v>168</v>
      </c>
      <c r="B184" s="12" t="s">
        <v>265</v>
      </c>
      <c r="C184" s="13" t="s">
        <v>1029</v>
      </c>
      <c r="D184" s="13" t="s">
        <v>1055</v>
      </c>
      <c r="E184" s="13" t="s">
        <v>44</v>
      </c>
      <c r="F184" s="13" t="s">
        <v>30</v>
      </c>
      <c r="G184" s="14">
        <v>90000</v>
      </c>
      <c r="H184" s="14">
        <v>9753.1200000000008</v>
      </c>
      <c r="I184" s="14">
        <v>0</v>
      </c>
      <c r="J184" s="14">
        <f>+G184*2.87%</f>
        <v>2583</v>
      </c>
      <c r="K184" s="14">
        <f>G184*7.1%</f>
        <v>6389.9999999999991</v>
      </c>
      <c r="L184" s="14">
        <f>G184*1.15%</f>
        <v>1035</v>
      </c>
      <c r="M184" s="14">
        <f>+G184*3.04%</f>
        <v>2736</v>
      </c>
      <c r="N184" s="14">
        <f>G184*7.09%</f>
        <v>6381</v>
      </c>
      <c r="O184" s="14">
        <v>0</v>
      </c>
      <c r="P184" s="14">
        <f>J184+K184+L184+M184+N184</f>
        <v>19125</v>
      </c>
      <c r="Q184" s="14">
        <f>+AF184</f>
        <v>0</v>
      </c>
      <c r="R184" s="14">
        <f>+J184+M184+O184+Q184+H184+I184</f>
        <v>15072.12</v>
      </c>
      <c r="S184" s="14">
        <f>+N184+L184+K184</f>
        <v>13806</v>
      </c>
      <c r="T184" s="14">
        <f>+G184-R184</f>
        <v>74927.88</v>
      </c>
      <c r="U184" s="60">
        <f>+AH184-T184</f>
        <v>0</v>
      </c>
      <c r="V184" t="s">
        <v>1029</v>
      </c>
      <c r="W184" t="s">
        <v>1055</v>
      </c>
      <c r="X184" t="s">
        <v>1830</v>
      </c>
      <c r="Y184">
        <v>5</v>
      </c>
      <c r="Z184" s="33">
        <v>90000</v>
      </c>
      <c r="AA184">
        <v>0</v>
      </c>
      <c r="AB184" s="33">
        <v>90000</v>
      </c>
      <c r="AC184" s="33">
        <v>2583</v>
      </c>
      <c r="AD184" s="33">
        <v>9753.1200000000008</v>
      </c>
      <c r="AE184" s="33">
        <v>2736</v>
      </c>
      <c r="AF184">
        <v>0</v>
      </c>
      <c r="AG184" s="33">
        <v>15072.12</v>
      </c>
      <c r="AH184" s="33">
        <v>74927.88</v>
      </c>
      <c r="AI184" s="33" t="s">
        <v>1976</v>
      </c>
      <c r="AJ184" s="33"/>
      <c r="AL184" s="35"/>
      <c r="AM184" s="35"/>
    </row>
    <row r="185" spans="1:39" ht="15.95" customHeight="1" x14ac:dyDescent="0.25">
      <c r="A185" s="11">
        <f t="shared" si="2"/>
        <v>169</v>
      </c>
      <c r="B185" s="12" t="s">
        <v>265</v>
      </c>
      <c r="C185" s="13" t="s">
        <v>1056</v>
      </c>
      <c r="D185" s="13" t="s">
        <v>267</v>
      </c>
      <c r="E185" s="13" t="s">
        <v>29</v>
      </c>
      <c r="F185" s="13" t="s">
        <v>30</v>
      </c>
      <c r="G185" s="14">
        <v>30000</v>
      </c>
      <c r="H185" s="14">
        <v>0</v>
      </c>
      <c r="I185" s="14">
        <v>0</v>
      </c>
      <c r="J185" s="14">
        <f>+G185*2.87%</f>
        <v>861</v>
      </c>
      <c r="K185" s="14">
        <f>G185*7.1%</f>
        <v>2130</v>
      </c>
      <c r="L185" s="14">
        <f>G185*1.15%</f>
        <v>345</v>
      </c>
      <c r="M185" s="14">
        <f>+G185*3.04%</f>
        <v>912</v>
      </c>
      <c r="N185" s="14">
        <f>G185*7.09%</f>
        <v>2127</v>
      </c>
      <c r="O185" s="14">
        <v>0</v>
      </c>
      <c r="P185" s="14">
        <f>J185+K185+L185+M185+N185</f>
        <v>6375</v>
      </c>
      <c r="Q185" s="14">
        <f>+AF185</f>
        <v>0</v>
      </c>
      <c r="R185" s="14">
        <f>+J185+M185+O185+Q185+H185+I185</f>
        <v>1773</v>
      </c>
      <c r="S185" s="14">
        <f>+N185+L185+K185</f>
        <v>4602</v>
      </c>
      <c r="T185" s="14">
        <f>+G185-R185</f>
        <v>28227</v>
      </c>
      <c r="U185" s="60">
        <f>+AH185-T185</f>
        <v>0</v>
      </c>
      <c r="V185" t="s">
        <v>1056</v>
      </c>
      <c r="W185" t="s">
        <v>267</v>
      </c>
      <c r="X185" t="s">
        <v>1787</v>
      </c>
      <c r="Y185">
        <v>11</v>
      </c>
      <c r="Z185" s="33">
        <v>30000</v>
      </c>
      <c r="AA185">
        <v>0</v>
      </c>
      <c r="AB185" s="33">
        <v>30000</v>
      </c>
      <c r="AC185">
        <v>861</v>
      </c>
      <c r="AD185">
        <v>0</v>
      </c>
      <c r="AE185">
        <v>912</v>
      </c>
      <c r="AF185">
        <v>0</v>
      </c>
      <c r="AG185" s="33">
        <v>1773</v>
      </c>
      <c r="AH185" s="33">
        <v>28227</v>
      </c>
      <c r="AI185" s="33" t="s">
        <v>1975</v>
      </c>
      <c r="AJ185" s="33"/>
      <c r="AL185" s="35"/>
      <c r="AM185" s="35"/>
    </row>
    <row r="186" spans="1:39" ht="15.95" customHeight="1" x14ac:dyDescent="0.25">
      <c r="A186" s="11">
        <f t="shared" si="2"/>
        <v>170</v>
      </c>
      <c r="B186" s="12" t="s">
        <v>268</v>
      </c>
      <c r="C186" s="13" t="s">
        <v>269</v>
      </c>
      <c r="D186" s="13" t="s">
        <v>1053</v>
      </c>
      <c r="E186" s="13" t="s">
        <v>44</v>
      </c>
      <c r="F186" s="13" t="s">
        <v>35</v>
      </c>
      <c r="G186" s="14">
        <v>155000</v>
      </c>
      <c r="H186" s="14">
        <v>24249.05</v>
      </c>
      <c r="I186" s="14">
        <v>0</v>
      </c>
      <c r="J186" s="14">
        <f>+G186*2.87%</f>
        <v>4448.5</v>
      </c>
      <c r="K186" s="14">
        <f>G186*7.1%</f>
        <v>11004.999999999998</v>
      </c>
      <c r="L186" s="14">
        <f>G186*1.15%</f>
        <v>1782.5</v>
      </c>
      <c r="M186" s="14">
        <f>+G186*3.04%</f>
        <v>4712</v>
      </c>
      <c r="N186" s="14">
        <f>G186*7.09%</f>
        <v>10989.5</v>
      </c>
      <c r="O186" s="14">
        <f>1587.38*2</f>
        <v>3174.76</v>
      </c>
      <c r="P186" s="14">
        <f>J186+K186+L186+M186+N186</f>
        <v>32937.5</v>
      </c>
      <c r="Q186" s="14">
        <v>0</v>
      </c>
      <c r="R186" s="14">
        <f>+J186+M186+O186+Q186+H186+I186</f>
        <v>36584.31</v>
      </c>
      <c r="S186" s="14">
        <f>+N186+L186+K186</f>
        <v>23777</v>
      </c>
      <c r="T186" s="14">
        <f>+G186-R186</f>
        <v>118415.69</v>
      </c>
      <c r="U186" s="60">
        <f>+AH186-T186</f>
        <v>0</v>
      </c>
      <c r="V186" t="s">
        <v>269</v>
      </c>
      <c r="W186" t="s">
        <v>1053</v>
      </c>
      <c r="X186" t="s">
        <v>1512</v>
      </c>
      <c r="Y186">
        <v>3</v>
      </c>
      <c r="Z186" s="33">
        <v>155000</v>
      </c>
      <c r="AA186">
        <v>0</v>
      </c>
      <c r="AB186" s="33">
        <v>155000</v>
      </c>
      <c r="AC186" s="33">
        <v>4448.5</v>
      </c>
      <c r="AD186" s="33">
        <v>24249.05</v>
      </c>
      <c r="AE186" s="33">
        <v>4712</v>
      </c>
      <c r="AF186" s="33">
        <v>3174.76</v>
      </c>
      <c r="AG186" s="33">
        <v>36584.31</v>
      </c>
      <c r="AH186" s="33">
        <v>118415.69</v>
      </c>
      <c r="AI186" s="33" t="s">
        <v>1975</v>
      </c>
      <c r="AJ186" s="33"/>
      <c r="AL186" s="35"/>
      <c r="AM186" s="35"/>
    </row>
    <row r="187" spans="1:39" ht="15.95" customHeight="1" x14ac:dyDescent="0.25">
      <c r="A187" s="11">
        <f t="shared" si="2"/>
        <v>171</v>
      </c>
      <c r="B187" s="12" t="s">
        <v>268</v>
      </c>
      <c r="C187" s="13" t="s">
        <v>270</v>
      </c>
      <c r="D187" s="13" t="s">
        <v>271</v>
      </c>
      <c r="E187" s="13" t="s">
        <v>29</v>
      </c>
      <c r="F187" s="13" t="s">
        <v>30</v>
      </c>
      <c r="G187" s="14">
        <v>80000</v>
      </c>
      <c r="H187" s="14">
        <v>7400.87</v>
      </c>
      <c r="I187" s="14">
        <v>0</v>
      </c>
      <c r="J187" s="14">
        <f>+G187*2.87%</f>
        <v>2296</v>
      </c>
      <c r="K187" s="14">
        <f>G187*7.1%</f>
        <v>5679.9999999999991</v>
      </c>
      <c r="L187" s="14">
        <f>G187*1.15%</f>
        <v>920</v>
      </c>
      <c r="M187" s="14">
        <f>+G187*3.04%</f>
        <v>2432</v>
      </c>
      <c r="N187" s="14">
        <f>G187*7.09%</f>
        <v>5672</v>
      </c>
      <c r="O187" s="14">
        <v>0</v>
      </c>
      <c r="P187" s="14">
        <f>J187+K187+L187+M187+N187</f>
        <v>17000</v>
      </c>
      <c r="Q187" s="14">
        <f>+AF187</f>
        <v>0</v>
      </c>
      <c r="R187" s="14">
        <f>+J187+M187+O187+Q187+H187+I187</f>
        <v>12128.869999999999</v>
      </c>
      <c r="S187" s="14">
        <f>+N187+L187+K187</f>
        <v>12272</v>
      </c>
      <c r="T187" s="14">
        <f>+G187-R187</f>
        <v>67871.13</v>
      </c>
      <c r="U187" s="60">
        <f>+AH187-T187</f>
        <v>0</v>
      </c>
      <c r="V187" t="s">
        <v>270</v>
      </c>
      <c r="W187" t="s">
        <v>271</v>
      </c>
      <c r="X187" t="s">
        <v>1220</v>
      </c>
      <c r="Y187">
        <v>4</v>
      </c>
      <c r="Z187" s="33">
        <v>80000</v>
      </c>
      <c r="AA187">
        <v>0</v>
      </c>
      <c r="AB187" s="33">
        <v>80000</v>
      </c>
      <c r="AC187" s="33">
        <v>2296</v>
      </c>
      <c r="AD187" s="33">
        <v>7400.87</v>
      </c>
      <c r="AE187" s="33">
        <v>2432</v>
      </c>
      <c r="AF187">
        <v>0</v>
      </c>
      <c r="AG187" s="33">
        <v>12128.87</v>
      </c>
      <c r="AH187" s="33">
        <v>67871.13</v>
      </c>
      <c r="AI187" s="33" t="s">
        <v>1975</v>
      </c>
      <c r="AJ187" s="33"/>
      <c r="AL187" s="35"/>
      <c r="AM187" s="35"/>
    </row>
    <row r="188" spans="1:39" ht="15.95" customHeight="1" x14ac:dyDescent="0.25">
      <c r="A188" s="11">
        <f t="shared" si="2"/>
        <v>172</v>
      </c>
      <c r="B188" s="12" t="s">
        <v>272</v>
      </c>
      <c r="C188" s="13" t="s">
        <v>273</v>
      </c>
      <c r="D188" s="13" t="s">
        <v>1050</v>
      </c>
      <c r="E188" s="13" t="s">
        <v>29</v>
      </c>
      <c r="F188" s="13" t="s">
        <v>30</v>
      </c>
      <c r="G188" s="14">
        <v>120000</v>
      </c>
      <c r="H188" s="14">
        <v>16809.87</v>
      </c>
      <c r="I188" s="14">
        <v>0</v>
      </c>
      <c r="J188" s="14">
        <f>+G188*2.87%</f>
        <v>3444</v>
      </c>
      <c r="K188" s="14">
        <f>G188*7.1%</f>
        <v>8520</v>
      </c>
      <c r="L188" s="14">
        <f>G188*1.15%</f>
        <v>1380</v>
      </c>
      <c r="M188" s="14">
        <f>+G188*3.04%</f>
        <v>3648</v>
      </c>
      <c r="N188" s="14">
        <f>G188*7.09%</f>
        <v>8508</v>
      </c>
      <c r="O188" s="14">
        <v>0</v>
      </c>
      <c r="P188" s="14">
        <f>J188+K188+L188+M188+N188</f>
        <v>25500</v>
      </c>
      <c r="Q188" s="14">
        <f>+AF188</f>
        <v>1871.01</v>
      </c>
      <c r="R188" s="14">
        <f>+J188+M188+O188+Q188+H188+I188</f>
        <v>25772.879999999997</v>
      </c>
      <c r="S188" s="14">
        <f>+N188+L188+K188</f>
        <v>18408</v>
      </c>
      <c r="T188" s="14">
        <f>+G188-R188</f>
        <v>94227.12</v>
      </c>
      <c r="U188" s="60">
        <f>+AH188-T188</f>
        <v>0</v>
      </c>
      <c r="V188" t="s">
        <v>273</v>
      </c>
      <c r="W188" t="s">
        <v>1050</v>
      </c>
      <c r="X188" t="s">
        <v>1852</v>
      </c>
      <c r="Y188">
        <v>3</v>
      </c>
      <c r="Z188" s="33">
        <v>120000</v>
      </c>
      <c r="AA188">
        <v>0</v>
      </c>
      <c r="AB188" s="33">
        <v>120000</v>
      </c>
      <c r="AC188" s="33">
        <v>3444</v>
      </c>
      <c r="AD188" s="33">
        <v>16809.87</v>
      </c>
      <c r="AE188" s="33">
        <v>3648</v>
      </c>
      <c r="AF188" s="33">
        <v>1871.01</v>
      </c>
      <c r="AG188" s="33">
        <v>25772.880000000001</v>
      </c>
      <c r="AH188" s="33">
        <v>94227.12</v>
      </c>
      <c r="AI188" s="33" t="s">
        <v>1977</v>
      </c>
      <c r="AJ188" s="33"/>
      <c r="AL188" s="35"/>
      <c r="AM188" s="35"/>
    </row>
    <row r="189" spans="1:39" ht="15.95" customHeight="1" x14ac:dyDescent="0.25">
      <c r="A189" s="11">
        <f t="shared" si="2"/>
        <v>173</v>
      </c>
      <c r="B189" s="12" t="s">
        <v>272</v>
      </c>
      <c r="C189" s="13" t="s">
        <v>274</v>
      </c>
      <c r="D189" s="13" t="s">
        <v>1058</v>
      </c>
      <c r="E189" s="13" t="s">
        <v>44</v>
      </c>
      <c r="F189" s="13" t="s">
        <v>35</v>
      </c>
      <c r="G189" s="14">
        <v>120000</v>
      </c>
      <c r="H189" s="14">
        <v>16809.87</v>
      </c>
      <c r="I189" s="14">
        <v>0</v>
      </c>
      <c r="J189" s="14">
        <f>+G189*2.87%</f>
        <v>3444</v>
      </c>
      <c r="K189" s="14">
        <f>G189*7.1%</f>
        <v>8520</v>
      </c>
      <c r="L189" s="14">
        <f>G189*1.15%</f>
        <v>1380</v>
      </c>
      <c r="M189" s="14">
        <f>+G189*3.04%</f>
        <v>3648</v>
      </c>
      <c r="N189" s="14">
        <f>G189*7.09%</f>
        <v>8508</v>
      </c>
      <c r="O189" s="14">
        <v>0</v>
      </c>
      <c r="P189" s="14">
        <f>J189+K189+L189+M189+N189</f>
        <v>25500</v>
      </c>
      <c r="Q189" s="14">
        <f>+AF189</f>
        <v>1830.01</v>
      </c>
      <c r="R189" s="14">
        <f>+J189+M189+O189+Q189+H189+I189</f>
        <v>25731.879999999997</v>
      </c>
      <c r="S189" s="14">
        <f>+N189+L189+K189</f>
        <v>18408</v>
      </c>
      <c r="T189" s="14">
        <f>+G189-R189</f>
        <v>94268.12</v>
      </c>
      <c r="U189" s="60">
        <f>+AH189-T189</f>
        <v>0</v>
      </c>
      <c r="V189" t="s">
        <v>274</v>
      </c>
      <c r="W189" t="s">
        <v>1050</v>
      </c>
      <c r="X189" t="s">
        <v>1873</v>
      </c>
      <c r="Y189">
        <v>401</v>
      </c>
      <c r="Z189" s="33">
        <v>120000</v>
      </c>
      <c r="AA189">
        <v>0</v>
      </c>
      <c r="AB189" s="33">
        <v>120000</v>
      </c>
      <c r="AC189" s="33">
        <v>3444</v>
      </c>
      <c r="AD189" s="33">
        <v>16809.87</v>
      </c>
      <c r="AE189" s="33">
        <v>3648</v>
      </c>
      <c r="AF189" s="33">
        <v>1830.01</v>
      </c>
      <c r="AG189" s="33">
        <v>25731.88</v>
      </c>
      <c r="AH189" s="33">
        <v>94268.12</v>
      </c>
      <c r="AI189" s="33" t="s">
        <v>1977</v>
      </c>
      <c r="AJ189" s="33"/>
      <c r="AL189" s="35"/>
      <c r="AM189" s="35"/>
    </row>
    <row r="190" spans="1:39" ht="15.95" customHeight="1" x14ac:dyDescent="0.25">
      <c r="A190" s="11">
        <f t="shared" si="2"/>
        <v>174</v>
      </c>
      <c r="B190" s="12" t="s">
        <v>272</v>
      </c>
      <c r="C190" s="13" t="s">
        <v>275</v>
      </c>
      <c r="D190" s="13" t="s">
        <v>43</v>
      </c>
      <c r="E190" s="13" t="s">
        <v>29</v>
      </c>
      <c r="F190" s="13" t="s">
        <v>35</v>
      </c>
      <c r="G190" s="14">
        <v>86250</v>
      </c>
      <c r="H190" s="14">
        <v>10194.36</v>
      </c>
      <c r="I190" s="14">
        <v>0</v>
      </c>
      <c r="J190" s="14">
        <f>+G190*2.87%</f>
        <v>2475.375</v>
      </c>
      <c r="K190" s="14">
        <f>G190*7.1%</f>
        <v>6123.7499999999991</v>
      </c>
      <c r="L190" s="14">
        <f>G190*1.15%</f>
        <v>991.875</v>
      </c>
      <c r="M190" s="14">
        <f>+G190*3.04%</f>
        <v>2622</v>
      </c>
      <c r="N190" s="14">
        <f>G190*7.09%</f>
        <v>6115.125</v>
      </c>
      <c r="O190" s="14">
        <v>3174.76</v>
      </c>
      <c r="P190" s="14">
        <f>J190+K190+L190+M190+N190</f>
        <v>18328.125</v>
      </c>
      <c r="Q190" s="14">
        <v>5993.5000000000009</v>
      </c>
      <c r="R190" s="14">
        <f>+J190+M190+O190+Q190+H190+I190</f>
        <v>24459.995000000003</v>
      </c>
      <c r="S190" s="14">
        <f>+N190+L190+K190</f>
        <v>13230.75</v>
      </c>
      <c r="T190" s="14">
        <f>+G190-R190</f>
        <v>61790.004999999997</v>
      </c>
      <c r="U190" s="60">
        <f>+AH190-T190</f>
        <v>-4.9999999973806553E-3</v>
      </c>
      <c r="V190" t="s">
        <v>275</v>
      </c>
      <c r="W190" t="s">
        <v>43</v>
      </c>
      <c r="X190" t="s">
        <v>1126</v>
      </c>
      <c r="Y190">
        <v>5</v>
      </c>
      <c r="Z190" s="33">
        <v>86250</v>
      </c>
      <c r="AA190">
        <v>0</v>
      </c>
      <c r="AB190" s="33">
        <v>86250</v>
      </c>
      <c r="AC190" s="33">
        <v>2475.38</v>
      </c>
      <c r="AD190" s="33">
        <v>10194.36</v>
      </c>
      <c r="AE190" s="33">
        <v>2622</v>
      </c>
      <c r="AF190" s="33">
        <v>9168.26</v>
      </c>
      <c r="AG190" s="33">
        <v>24460</v>
      </c>
      <c r="AH190" s="33">
        <v>61790</v>
      </c>
      <c r="AI190" s="33" t="s">
        <v>1975</v>
      </c>
      <c r="AJ190" s="33"/>
      <c r="AL190" s="35"/>
      <c r="AM190" s="35"/>
    </row>
    <row r="191" spans="1:39" ht="15.95" customHeight="1" x14ac:dyDescent="0.25">
      <c r="A191" s="11">
        <f t="shared" si="2"/>
        <v>175</v>
      </c>
      <c r="B191" s="12" t="s">
        <v>272</v>
      </c>
      <c r="C191" s="13" t="s">
        <v>276</v>
      </c>
      <c r="D191" s="13" t="s">
        <v>223</v>
      </c>
      <c r="E191" s="13" t="s">
        <v>29</v>
      </c>
      <c r="F191" s="13" t="s">
        <v>35</v>
      </c>
      <c r="G191" s="14">
        <v>97612.68</v>
      </c>
      <c r="H191" s="14">
        <v>15777.86</v>
      </c>
      <c r="I191" s="14">
        <v>0</v>
      </c>
      <c r="J191" s="14">
        <f>+G191*2.87%</f>
        <v>2801.4839159999997</v>
      </c>
      <c r="K191" s="14">
        <f>G191*7.1%</f>
        <v>6930.5002799999993</v>
      </c>
      <c r="L191" s="14">
        <f>G191*1.15%</f>
        <v>1122.5458199999998</v>
      </c>
      <c r="M191" s="14">
        <f>+G191*3.04%</f>
        <v>2967.4254719999999</v>
      </c>
      <c r="N191" s="14">
        <f>G191*7.09%</f>
        <v>6920.739012</v>
      </c>
      <c r="O191" s="14">
        <v>0</v>
      </c>
      <c r="P191" s="14">
        <f>J191+K191+L191+M191+N191</f>
        <v>20742.694499999998</v>
      </c>
      <c r="Q191" s="14">
        <f>+AF191</f>
        <v>4794.2</v>
      </c>
      <c r="R191" s="14">
        <f>+J191+M191+O191+Q191+H191+I191</f>
        <v>26340.969388000001</v>
      </c>
      <c r="S191" s="14">
        <f>+N191+L191+K191</f>
        <v>14973.785111999998</v>
      </c>
      <c r="T191" s="14">
        <f>+G191-R191</f>
        <v>71271.710611999995</v>
      </c>
      <c r="U191" s="60">
        <f>+AH191-T191</f>
        <v>-6.1199998890515417E-4</v>
      </c>
      <c r="V191" t="s">
        <v>276</v>
      </c>
      <c r="W191" t="s">
        <v>223</v>
      </c>
      <c r="X191" t="s">
        <v>1952</v>
      </c>
      <c r="Y191">
        <v>2</v>
      </c>
      <c r="Z191" s="33">
        <v>97612.68</v>
      </c>
      <c r="AA191">
        <v>0</v>
      </c>
      <c r="AB191" s="33">
        <v>97612.68</v>
      </c>
      <c r="AC191" s="33">
        <v>2801.48</v>
      </c>
      <c r="AD191" s="33">
        <v>15777.86</v>
      </c>
      <c r="AE191" s="33">
        <v>2967.43</v>
      </c>
      <c r="AF191" s="33">
        <v>4794.2</v>
      </c>
      <c r="AG191" s="33">
        <v>26340.97</v>
      </c>
      <c r="AH191" s="33">
        <v>71271.710000000006</v>
      </c>
      <c r="AI191" s="33" t="s">
        <v>1977</v>
      </c>
      <c r="AJ191" s="33"/>
      <c r="AL191" s="35"/>
      <c r="AM191" s="35"/>
    </row>
    <row r="192" spans="1:39" ht="12.75" customHeight="1" x14ac:dyDescent="0.25">
      <c r="A192" s="11">
        <f t="shared" si="2"/>
        <v>176</v>
      </c>
      <c r="B192" s="12" t="s">
        <v>272</v>
      </c>
      <c r="C192" s="13" t="s">
        <v>277</v>
      </c>
      <c r="D192" s="13" t="s">
        <v>263</v>
      </c>
      <c r="E192" s="13" t="s">
        <v>29</v>
      </c>
      <c r="F192" s="13" t="s">
        <v>35</v>
      </c>
      <c r="G192" s="14">
        <v>155000</v>
      </c>
      <c r="H192" s="14">
        <v>51858.39</v>
      </c>
      <c r="I192" s="14">
        <v>0</v>
      </c>
      <c r="J192" s="14">
        <f>+G192*2.87%</f>
        <v>4448.5</v>
      </c>
      <c r="K192" s="14">
        <f>G192*7.1%</f>
        <v>11004.999999999998</v>
      </c>
      <c r="L192" s="14">
        <f>G192*1.15%</f>
        <v>1782.5</v>
      </c>
      <c r="M192" s="14">
        <f>+G192*3.04%</f>
        <v>4712</v>
      </c>
      <c r="N192" s="14">
        <f>G192*7.09%</f>
        <v>10989.5</v>
      </c>
      <c r="O192" s="14">
        <v>0</v>
      </c>
      <c r="P192" s="14">
        <f>J192+K192+L192+M192+N192</f>
        <v>32937.5</v>
      </c>
      <c r="Q192" s="14">
        <f>+AF192</f>
        <v>13485.01</v>
      </c>
      <c r="R192" s="14">
        <f>+J192+M192+O192+Q192+H192+I192</f>
        <v>74503.899999999994</v>
      </c>
      <c r="S192" s="14">
        <f>+N192+L192+K192</f>
        <v>23777</v>
      </c>
      <c r="T192" s="14">
        <f>+G192-R192</f>
        <v>80496.100000000006</v>
      </c>
      <c r="U192" s="60">
        <f>+AH192-T192</f>
        <v>0</v>
      </c>
      <c r="V192" t="s">
        <v>277</v>
      </c>
      <c r="W192" t="s">
        <v>263</v>
      </c>
      <c r="X192" t="s">
        <v>1850</v>
      </c>
      <c r="Y192">
        <v>1</v>
      </c>
      <c r="Z192" s="33">
        <v>155000</v>
      </c>
      <c r="AA192">
        <v>0</v>
      </c>
      <c r="AB192" s="33">
        <v>155000</v>
      </c>
      <c r="AC192" s="33">
        <v>4448.5</v>
      </c>
      <c r="AD192" s="33">
        <v>51858.39</v>
      </c>
      <c r="AE192" s="33">
        <v>4712</v>
      </c>
      <c r="AF192" s="33">
        <v>13485.01</v>
      </c>
      <c r="AG192" s="33">
        <v>74503.899999999994</v>
      </c>
      <c r="AH192" s="33">
        <v>80496.100000000006</v>
      </c>
      <c r="AI192" s="33" t="s">
        <v>1977</v>
      </c>
      <c r="AJ192" s="33"/>
      <c r="AL192" s="35"/>
      <c r="AM192" s="35"/>
    </row>
    <row r="193" spans="1:39" ht="15.95" customHeight="1" x14ac:dyDescent="0.25">
      <c r="A193" s="11">
        <f t="shared" si="2"/>
        <v>177</v>
      </c>
      <c r="B193" s="12" t="s">
        <v>272</v>
      </c>
      <c r="C193" s="13" t="s">
        <v>278</v>
      </c>
      <c r="D193" s="13" t="s">
        <v>107</v>
      </c>
      <c r="E193" s="13" t="s">
        <v>29</v>
      </c>
      <c r="F193" s="13" t="s">
        <v>35</v>
      </c>
      <c r="G193" s="14">
        <v>51750</v>
      </c>
      <c r="H193" s="14">
        <v>2100.9899999999998</v>
      </c>
      <c r="I193" s="14">
        <v>0</v>
      </c>
      <c r="J193" s="14">
        <f>+G193*2.87%</f>
        <v>1485.2249999999999</v>
      </c>
      <c r="K193" s="14">
        <f>G193*7.1%</f>
        <v>3674.2499999999995</v>
      </c>
      <c r="L193" s="14">
        <f>G193*1.15%</f>
        <v>595.125</v>
      </c>
      <c r="M193" s="14">
        <f>+G193*3.04%</f>
        <v>1573.2</v>
      </c>
      <c r="N193" s="14">
        <f>G193*7.09%</f>
        <v>3669.0750000000003</v>
      </c>
      <c r="O193" s="14">
        <v>0</v>
      </c>
      <c r="P193" s="14">
        <f>J193+K193+L193+M193+N193</f>
        <v>10996.875</v>
      </c>
      <c r="Q193" s="14">
        <f>+AF193</f>
        <v>0</v>
      </c>
      <c r="R193" s="14">
        <f>+J193+M193+O193+Q193+H193+I193</f>
        <v>5159.415</v>
      </c>
      <c r="S193" s="14">
        <f>+N193+L193+K193</f>
        <v>7938.4500000000007</v>
      </c>
      <c r="T193" s="14">
        <f>+G193-R193</f>
        <v>46590.584999999999</v>
      </c>
      <c r="U193" s="60">
        <f>+AH193-T193</f>
        <v>-4.9999999973806553E-3</v>
      </c>
      <c r="V193" t="s">
        <v>278</v>
      </c>
      <c r="W193" t="s">
        <v>107</v>
      </c>
      <c r="X193" t="s">
        <v>1695</v>
      </c>
      <c r="Y193">
        <v>7</v>
      </c>
      <c r="Z193" s="33">
        <v>51750</v>
      </c>
      <c r="AA193">
        <v>0</v>
      </c>
      <c r="AB193" s="33">
        <v>51750</v>
      </c>
      <c r="AC193" s="33">
        <v>1485.23</v>
      </c>
      <c r="AD193" s="33">
        <v>2100.9899999999998</v>
      </c>
      <c r="AE193" s="33">
        <v>1573.2</v>
      </c>
      <c r="AF193">
        <v>0</v>
      </c>
      <c r="AG193" s="33">
        <v>5159.42</v>
      </c>
      <c r="AH193" s="33">
        <v>46590.58</v>
      </c>
      <c r="AI193" s="33" t="s">
        <v>1975</v>
      </c>
      <c r="AJ193" s="33"/>
      <c r="AL193" s="35"/>
      <c r="AM193" s="35"/>
    </row>
    <row r="194" spans="1:39" ht="15.95" customHeight="1" x14ac:dyDescent="0.25">
      <c r="A194" s="11">
        <f t="shared" si="2"/>
        <v>178</v>
      </c>
      <c r="B194" s="12" t="s">
        <v>1014</v>
      </c>
      <c r="C194" s="13" t="s">
        <v>1012</v>
      </c>
      <c r="D194" s="13" t="s">
        <v>1013</v>
      </c>
      <c r="E194" s="13" t="s">
        <v>29</v>
      </c>
      <c r="F194" s="13" t="s">
        <v>30</v>
      </c>
      <c r="G194" s="14">
        <v>193750</v>
      </c>
      <c r="H194" s="14">
        <v>37596.1</v>
      </c>
      <c r="I194" s="14">
        <v>0</v>
      </c>
      <c r="J194" s="14">
        <f>+G194*2.87%</f>
        <v>5560.625</v>
      </c>
      <c r="K194" s="14">
        <f>G194*7.1%</f>
        <v>13756.249999999998</v>
      </c>
      <c r="L194" s="14">
        <f>G194*1.15%</f>
        <v>2228.125</v>
      </c>
      <c r="M194" s="14">
        <v>5685.41</v>
      </c>
      <c r="N194" s="14">
        <f>G194*7.09%</f>
        <v>13736.875</v>
      </c>
      <c r="O194" s="14">
        <v>0</v>
      </c>
      <c r="P194" s="14">
        <f>J194+K194+L194+M194+N194</f>
        <v>40967.285000000003</v>
      </c>
      <c r="Q194" s="14">
        <f>+AF194</f>
        <v>2936.26</v>
      </c>
      <c r="R194" s="14">
        <f>+J194+M194+O194+Q194+H194+I194</f>
        <v>51778.394999999997</v>
      </c>
      <c r="S194" s="14">
        <f>+N194+L194+K194</f>
        <v>29721.25</v>
      </c>
      <c r="T194" s="14">
        <f>+G194-R194</f>
        <v>141971.60500000001</v>
      </c>
      <c r="U194" s="60">
        <f>+AH194-T194</f>
        <v>-5.0000000046566129E-3</v>
      </c>
      <c r="V194" t="s">
        <v>1012</v>
      </c>
      <c r="W194" t="s">
        <v>1013</v>
      </c>
      <c r="X194" t="s">
        <v>1857</v>
      </c>
      <c r="Y194">
        <v>15</v>
      </c>
      <c r="Z194" s="33">
        <v>193750</v>
      </c>
      <c r="AA194">
        <v>0</v>
      </c>
      <c r="AB194" s="33">
        <v>193750</v>
      </c>
      <c r="AC194" s="33">
        <v>5560.63</v>
      </c>
      <c r="AD194" s="33">
        <v>37596.1</v>
      </c>
      <c r="AE194" s="33">
        <v>5685.41</v>
      </c>
      <c r="AF194" s="33">
        <v>2936.26</v>
      </c>
      <c r="AG194" s="33">
        <v>51778.400000000001</v>
      </c>
      <c r="AH194" s="33">
        <v>141971.6</v>
      </c>
      <c r="AI194" s="33" t="s">
        <v>1977</v>
      </c>
      <c r="AJ194" s="33"/>
      <c r="AL194" s="35"/>
      <c r="AM194" s="35"/>
    </row>
    <row r="195" spans="1:39" ht="15.95" customHeight="1" x14ac:dyDescent="0.25">
      <c r="A195" s="11">
        <f t="shared" si="2"/>
        <v>179</v>
      </c>
      <c r="B195" s="12" t="s">
        <v>279</v>
      </c>
      <c r="C195" s="13" t="s">
        <v>280</v>
      </c>
      <c r="D195" s="13" t="s">
        <v>1059</v>
      </c>
      <c r="E195" s="13" t="s">
        <v>29</v>
      </c>
      <c r="F195" s="13" t="s">
        <v>30</v>
      </c>
      <c r="G195" s="14">
        <v>200000</v>
      </c>
      <c r="H195" s="14">
        <v>35726.519999999997</v>
      </c>
      <c r="I195" s="14">
        <v>0</v>
      </c>
      <c r="J195" s="14">
        <f>+G195*2.87%</f>
        <v>5740</v>
      </c>
      <c r="K195" s="14">
        <f>G195*7.1%</f>
        <v>14199.999999999998</v>
      </c>
      <c r="L195" s="14">
        <f>G195*1.15%</f>
        <v>2300</v>
      </c>
      <c r="M195" s="14">
        <v>5685.41</v>
      </c>
      <c r="N195" s="14">
        <f>G195*7.09%</f>
        <v>14180.000000000002</v>
      </c>
      <c r="O195" s="14">
        <v>0</v>
      </c>
      <c r="P195" s="14">
        <f>J195+K195+L195+M195+N195</f>
        <v>42105.41</v>
      </c>
      <c r="Q195" s="14">
        <f>+AF195</f>
        <v>12097.61</v>
      </c>
      <c r="R195" s="14">
        <f>+J195+M195+O195+Q195+H195+I195</f>
        <v>59249.539999999994</v>
      </c>
      <c r="S195" s="14">
        <f>+N195+L195+K195</f>
        <v>30680</v>
      </c>
      <c r="T195" s="14">
        <f>+G195-R195</f>
        <v>140750.46000000002</v>
      </c>
      <c r="U195" s="60">
        <f>+AH195-T195</f>
        <v>0</v>
      </c>
      <c r="V195" t="s">
        <v>280</v>
      </c>
      <c r="W195" t="s">
        <v>1059</v>
      </c>
      <c r="X195" t="s">
        <v>1853</v>
      </c>
      <c r="Y195">
        <v>2</v>
      </c>
      <c r="Z195" s="33">
        <v>200000</v>
      </c>
      <c r="AA195">
        <v>0</v>
      </c>
      <c r="AB195" s="33">
        <v>200000</v>
      </c>
      <c r="AC195" s="33">
        <v>5740</v>
      </c>
      <c r="AD195" s="33">
        <v>35726.519999999997</v>
      </c>
      <c r="AE195" s="33">
        <v>5685.41</v>
      </c>
      <c r="AF195" s="33">
        <v>12097.61</v>
      </c>
      <c r="AG195" s="33">
        <v>59249.54</v>
      </c>
      <c r="AH195" s="33">
        <v>140750.46</v>
      </c>
      <c r="AI195" s="33" t="s">
        <v>1977</v>
      </c>
      <c r="AJ195" s="33"/>
      <c r="AL195" s="35"/>
      <c r="AM195" s="35"/>
    </row>
    <row r="196" spans="1:39" ht="15.95" customHeight="1" x14ac:dyDescent="0.25">
      <c r="A196" s="11">
        <f t="shared" si="2"/>
        <v>180</v>
      </c>
      <c r="B196" s="12" t="s">
        <v>279</v>
      </c>
      <c r="C196" s="13" t="s">
        <v>281</v>
      </c>
      <c r="D196" s="13" t="s">
        <v>282</v>
      </c>
      <c r="E196" s="13" t="s">
        <v>29</v>
      </c>
      <c r="F196" s="13" t="s">
        <v>35</v>
      </c>
      <c r="G196" s="14">
        <v>120000</v>
      </c>
      <c r="H196" s="14">
        <v>16809.87</v>
      </c>
      <c r="I196" s="14">
        <v>0</v>
      </c>
      <c r="J196" s="14">
        <f>+G196*2.87%</f>
        <v>3444</v>
      </c>
      <c r="K196" s="14">
        <f>G196*7.1%</f>
        <v>8520</v>
      </c>
      <c r="L196" s="14">
        <f>G196*1.15%</f>
        <v>1380</v>
      </c>
      <c r="M196" s="14">
        <f>+G196*3.04%</f>
        <v>3648</v>
      </c>
      <c r="N196" s="14">
        <f>G196*7.09%</f>
        <v>8508</v>
      </c>
      <c r="O196" s="14">
        <v>0</v>
      </c>
      <c r="P196" s="14">
        <f>J196+K196+L196+M196+N196</f>
        <v>25500</v>
      </c>
      <c r="Q196" s="14">
        <f>+AF196</f>
        <v>1855.01</v>
      </c>
      <c r="R196" s="14">
        <f>+J196+M196+O196+Q196+H196+I196</f>
        <v>25756.879999999997</v>
      </c>
      <c r="S196" s="14">
        <f>+N196+L196+K196</f>
        <v>18408</v>
      </c>
      <c r="T196" s="14">
        <f>+G196-R196</f>
        <v>94243.12</v>
      </c>
      <c r="U196" s="60">
        <f>+AH196-T196</f>
        <v>0</v>
      </c>
      <c r="V196" t="s">
        <v>281</v>
      </c>
      <c r="W196" t="s">
        <v>282</v>
      </c>
      <c r="X196" t="s">
        <v>1877</v>
      </c>
      <c r="Y196">
        <v>4</v>
      </c>
      <c r="Z196" s="33">
        <v>120000</v>
      </c>
      <c r="AA196">
        <v>0</v>
      </c>
      <c r="AB196" s="33">
        <v>120000</v>
      </c>
      <c r="AC196" s="33">
        <v>3444</v>
      </c>
      <c r="AD196" s="33">
        <v>16809.87</v>
      </c>
      <c r="AE196" s="33">
        <v>3648</v>
      </c>
      <c r="AF196" s="33">
        <v>1855.01</v>
      </c>
      <c r="AG196" s="33">
        <v>25756.880000000001</v>
      </c>
      <c r="AH196" s="33">
        <v>94243.12</v>
      </c>
      <c r="AI196" s="33" t="s">
        <v>1977</v>
      </c>
      <c r="AJ196" s="33"/>
      <c r="AL196" s="35"/>
      <c r="AM196" s="35"/>
    </row>
    <row r="197" spans="1:39" ht="15.95" customHeight="1" x14ac:dyDescent="0.25">
      <c r="A197" s="11">
        <f t="shared" si="2"/>
        <v>181</v>
      </c>
      <c r="B197" s="12" t="s">
        <v>279</v>
      </c>
      <c r="C197" s="13" t="s">
        <v>283</v>
      </c>
      <c r="D197" s="13" t="s">
        <v>34</v>
      </c>
      <c r="E197" s="13" t="s">
        <v>29</v>
      </c>
      <c r="F197" s="13" t="s">
        <v>35</v>
      </c>
      <c r="G197" s="14">
        <v>193750</v>
      </c>
      <c r="H197" s="14">
        <v>34208.86</v>
      </c>
      <c r="I197" s="14"/>
      <c r="J197" s="14">
        <f>+G197*2.87%</f>
        <v>5560.625</v>
      </c>
      <c r="K197" s="14">
        <f>G197*7.1%</f>
        <v>13756.249999999998</v>
      </c>
      <c r="L197" s="14">
        <f>G197*1.15%</f>
        <v>2228.125</v>
      </c>
      <c r="M197" s="14">
        <v>5685.41</v>
      </c>
      <c r="N197" s="14">
        <f>G197*7.09%</f>
        <v>13736.875</v>
      </c>
      <c r="O197" s="14">
        <v>0</v>
      </c>
      <c r="P197" s="14">
        <f>J197+K197+L197+M197+N197</f>
        <v>40967.285000000003</v>
      </c>
      <c r="Q197" s="14">
        <f>+AF197</f>
        <v>0</v>
      </c>
      <c r="R197" s="14">
        <f>+J197+M197+O197+Q197+H197+I197</f>
        <v>45454.895000000004</v>
      </c>
      <c r="S197" s="14">
        <f>+N197+L197+K197</f>
        <v>29721.25</v>
      </c>
      <c r="T197" s="14">
        <f>+G197-R197</f>
        <v>148295.10499999998</v>
      </c>
      <c r="U197" s="60">
        <f>+AH197-T197</f>
        <v>-4.9999999755527824E-3</v>
      </c>
      <c r="V197" t="s">
        <v>283</v>
      </c>
      <c r="W197" t="s">
        <v>34</v>
      </c>
      <c r="X197" t="s">
        <v>1122</v>
      </c>
      <c r="Y197">
        <v>16</v>
      </c>
      <c r="Z197" s="33">
        <v>193750</v>
      </c>
      <c r="AA197">
        <v>0</v>
      </c>
      <c r="AB197" s="33">
        <v>193750</v>
      </c>
      <c r="AC197" s="33">
        <v>5560.63</v>
      </c>
      <c r="AD197" s="33">
        <v>34208.86</v>
      </c>
      <c r="AE197" s="33">
        <v>5685.41</v>
      </c>
      <c r="AF197">
        <v>0</v>
      </c>
      <c r="AG197" s="33">
        <v>45454.9</v>
      </c>
      <c r="AH197" s="33">
        <v>148295.1</v>
      </c>
      <c r="AI197" s="33" t="s">
        <v>1975</v>
      </c>
      <c r="AJ197" s="33"/>
      <c r="AL197" s="35"/>
      <c r="AM197" s="35"/>
    </row>
    <row r="198" spans="1:39" ht="15.95" customHeight="1" x14ac:dyDescent="0.25">
      <c r="A198" s="11">
        <f t="shared" si="2"/>
        <v>182</v>
      </c>
      <c r="B198" s="12" t="s">
        <v>279</v>
      </c>
      <c r="C198" s="13" t="s">
        <v>284</v>
      </c>
      <c r="D198" s="13" t="s">
        <v>258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>+G198*2.87%</f>
        <v>1477.4759999999999</v>
      </c>
      <c r="K198" s="14">
        <f>G198*7.1%</f>
        <v>3655.0799999999995</v>
      </c>
      <c r="L198" s="14">
        <f>G198*1.15%</f>
        <v>592.02</v>
      </c>
      <c r="M198" s="14">
        <f>+G198*3.04%</f>
        <v>1564.992</v>
      </c>
      <c r="N198" s="14">
        <f>G198*7.09%</f>
        <v>3649.9320000000002</v>
      </c>
      <c r="O198" s="14">
        <v>0</v>
      </c>
      <c r="P198" s="14">
        <f>J198+K198+L198+M198+N198</f>
        <v>10939.5</v>
      </c>
      <c r="Q198" s="14">
        <f>+AF198</f>
        <v>15904.77</v>
      </c>
      <c r="R198" s="14">
        <f>+J198+M198+O198+Q198+H198+I198</f>
        <v>21010.118000000002</v>
      </c>
      <c r="S198" s="14">
        <f>+N198+L198+K198</f>
        <v>7897.0319999999992</v>
      </c>
      <c r="T198" s="14">
        <f>+G198-R198</f>
        <v>30469.881999999998</v>
      </c>
      <c r="U198" s="60">
        <f>+AH198-T198</f>
        <v>-1.9999999967694748E-3</v>
      </c>
      <c r="V198" t="s">
        <v>284</v>
      </c>
      <c r="W198" t="s">
        <v>258</v>
      </c>
      <c r="X198" t="s">
        <v>1116</v>
      </c>
      <c r="Y198">
        <v>6</v>
      </c>
      <c r="Z198" s="33">
        <v>51480</v>
      </c>
      <c r="AA198">
        <v>0</v>
      </c>
      <c r="AB198" s="33">
        <v>51480</v>
      </c>
      <c r="AC198" s="33">
        <v>1477.48</v>
      </c>
      <c r="AD198" s="33">
        <v>2062.88</v>
      </c>
      <c r="AE198" s="33">
        <v>1564.99</v>
      </c>
      <c r="AF198" s="33">
        <v>15904.77</v>
      </c>
      <c r="AG198" s="33">
        <v>21010.12</v>
      </c>
      <c r="AH198" s="33">
        <v>30469.88</v>
      </c>
      <c r="AI198" s="33" t="s">
        <v>1975</v>
      </c>
      <c r="AJ198" s="33"/>
      <c r="AL198" s="35"/>
      <c r="AM198" s="35"/>
    </row>
    <row r="199" spans="1:39" ht="15.95" customHeight="1" x14ac:dyDescent="0.25">
      <c r="A199" s="11">
        <f t="shared" si="2"/>
        <v>183</v>
      </c>
      <c r="B199" s="12" t="s">
        <v>279</v>
      </c>
      <c r="C199" s="13" t="s">
        <v>285</v>
      </c>
      <c r="D199" s="13" t="s">
        <v>103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>+G199*2.87%</f>
        <v>1320.2</v>
      </c>
      <c r="K199" s="14">
        <f>G199*7.1%</f>
        <v>3265.9999999999995</v>
      </c>
      <c r="L199" s="14">
        <f>G199*1.15%</f>
        <v>529</v>
      </c>
      <c r="M199" s="14">
        <f>+G199*3.04%</f>
        <v>1398.4</v>
      </c>
      <c r="N199" s="14">
        <f>G199*7.09%</f>
        <v>3261.4</v>
      </c>
      <c r="O199" s="14">
        <v>0</v>
      </c>
      <c r="P199" s="14">
        <f>J199+K199+L199+M199+N199</f>
        <v>9775</v>
      </c>
      <c r="Q199" s="14">
        <f>+AF199</f>
        <v>2372</v>
      </c>
      <c r="R199" s="14">
        <f>+J199+M199+O199+Q199+H199+I199</f>
        <v>6380.06</v>
      </c>
      <c r="S199" s="14">
        <f>+N199+L199+K199</f>
        <v>7056.4</v>
      </c>
      <c r="T199" s="14">
        <f>+G199-R199</f>
        <v>39619.94</v>
      </c>
      <c r="U199" s="60">
        <f>+AH199-T199</f>
        <v>0</v>
      </c>
      <c r="V199" t="s">
        <v>285</v>
      </c>
      <c r="W199" t="s">
        <v>103</v>
      </c>
      <c r="X199" t="s">
        <v>1654</v>
      </c>
      <c r="Y199">
        <v>3</v>
      </c>
      <c r="Z199" s="33">
        <v>46000</v>
      </c>
      <c r="AA199">
        <v>0</v>
      </c>
      <c r="AB199" s="33">
        <v>46000</v>
      </c>
      <c r="AC199" s="33">
        <v>1320.2</v>
      </c>
      <c r="AD199" s="33">
        <v>1289.46</v>
      </c>
      <c r="AE199" s="33">
        <v>1398.4</v>
      </c>
      <c r="AF199" s="33">
        <v>2372</v>
      </c>
      <c r="AG199" s="33">
        <v>6380.06</v>
      </c>
      <c r="AH199" s="33">
        <v>39619.94</v>
      </c>
      <c r="AI199" s="33" t="s">
        <v>1975</v>
      </c>
      <c r="AJ199" s="33"/>
      <c r="AL199" s="35"/>
      <c r="AM199" s="35"/>
    </row>
    <row r="200" spans="1:39" ht="15.95" customHeight="1" x14ac:dyDescent="0.25">
      <c r="A200" s="11">
        <f t="shared" si="2"/>
        <v>184</v>
      </c>
      <c r="B200" s="12" t="s">
        <v>279</v>
      </c>
      <c r="C200" s="13" t="s">
        <v>286</v>
      </c>
      <c r="D200" s="13" t="s">
        <v>223</v>
      </c>
      <c r="E200" s="13" t="s">
        <v>29</v>
      </c>
      <c r="F200" s="13" t="s">
        <v>35</v>
      </c>
      <c r="G200" s="14">
        <v>120000</v>
      </c>
      <c r="H200" s="14">
        <v>16809.87</v>
      </c>
      <c r="I200" s="14">
        <v>0</v>
      </c>
      <c r="J200" s="14">
        <f>+G200*2.87%</f>
        <v>3444</v>
      </c>
      <c r="K200" s="14">
        <f>G200*7.1%</f>
        <v>8520</v>
      </c>
      <c r="L200" s="14">
        <f>G200*1.15%</f>
        <v>1380</v>
      </c>
      <c r="M200" s="14">
        <f>+G200*3.04%</f>
        <v>3648</v>
      </c>
      <c r="N200" s="14">
        <f>G200*7.09%</f>
        <v>8508</v>
      </c>
      <c r="O200" s="14">
        <v>0</v>
      </c>
      <c r="P200" s="14">
        <f>J200+K200+L200+M200+N200</f>
        <v>25500</v>
      </c>
      <c r="Q200" s="14">
        <f>+AF200</f>
        <v>1855.01</v>
      </c>
      <c r="R200" s="14">
        <f>+J200+M200+O200+Q200+H200+I200</f>
        <v>25756.879999999997</v>
      </c>
      <c r="S200" s="14">
        <f>+N200+L200+K200</f>
        <v>18408</v>
      </c>
      <c r="T200" s="14">
        <f>+G200-R200</f>
        <v>94243.12</v>
      </c>
      <c r="U200" s="60">
        <f>+AH200-T200</f>
        <v>0</v>
      </c>
      <c r="V200" t="s">
        <v>286</v>
      </c>
      <c r="W200" t="s">
        <v>223</v>
      </c>
      <c r="X200" t="s">
        <v>1835</v>
      </c>
      <c r="Y200">
        <v>2</v>
      </c>
      <c r="Z200" s="33">
        <v>120000</v>
      </c>
      <c r="AA200">
        <v>0</v>
      </c>
      <c r="AB200" s="33">
        <v>120000</v>
      </c>
      <c r="AC200" s="33">
        <v>3444</v>
      </c>
      <c r="AD200" s="33">
        <v>16809.87</v>
      </c>
      <c r="AE200" s="33">
        <v>3648</v>
      </c>
      <c r="AF200" s="33">
        <v>1855.01</v>
      </c>
      <c r="AG200" s="33">
        <v>25756.880000000001</v>
      </c>
      <c r="AH200" s="33">
        <v>94243.12</v>
      </c>
      <c r="AI200" s="33" t="s">
        <v>1977</v>
      </c>
      <c r="AJ200" s="33"/>
      <c r="AL200" s="35"/>
      <c r="AM200" s="35"/>
    </row>
    <row r="201" spans="1:39" ht="15.95" customHeight="1" x14ac:dyDescent="0.25">
      <c r="A201" s="11">
        <f t="shared" si="2"/>
        <v>185</v>
      </c>
      <c r="B201" s="12" t="s">
        <v>279</v>
      </c>
      <c r="C201" s="13" t="s">
        <v>287</v>
      </c>
      <c r="D201" s="13" t="s">
        <v>1060</v>
      </c>
      <c r="E201" s="13" t="s">
        <v>44</v>
      </c>
      <c r="F201" s="23" t="s">
        <v>30</v>
      </c>
      <c r="G201" s="24">
        <v>65000</v>
      </c>
      <c r="H201" s="14">
        <v>4427.58</v>
      </c>
      <c r="I201" s="24">
        <v>0</v>
      </c>
      <c r="J201" s="14">
        <f>+G201*2.87%</f>
        <v>1865.5</v>
      </c>
      <c r="K201" s="14">
        <f>G201*7.1%</f>
        <v>4615</v>
      </c>
      <c r="L201" s="14">
        <f>G201*1.15%</f>
        <v>747.5</v>
      </c>
      <c r="M201" s="14">
        <f>+G201*3.04%</f>
        <v>1976</v>
      </c>
      <c r="N201" s="14">
        <f>G201*7.09%</f>
        <v>4608.5</v>
      </c>
      <c r="O201" s="14">
        <v>0</v>
      </c>
      <c r="P201" s="14">
        <f>J201+K201+L201+M201+N201</f>
        <v>13812.5</v>
      </c>
      <c r="Q201" s="14">
        <f>+AF201</f>
        <v>0</v>
      </c>
      <c r="R201" s="14">
        <f>+J201+M201+O201+Q201+H201+I201</f>
        <v>8269.08</v>
      </c>
      <c r="S201" s="14">
        <f>+N201+L201+K201</f>
        <v>9971</v>
      </c>
      <c r="T201" s="14">
        <f>+G201-R201</f>
        <v>56730.92</v>
      </c>
      <c r="U201" s="60">
        <f>+AH201-T201</f>
        <v>0</v>
      </c>
      <c r="V201" t="s">
        <v>287</v>
      </c>
      <c r="W201" t="s">
        <v>1060</v>
      </c>
      <c r="X201" t="s">
        <v>1249</v>
      </c>
      <c r="Y201">
        <v>3</v>
      </c>
      <c r="Z201" s="33">
        <v>65000</v>
      </c>
      <c r="AA201">
        <v>0</v>
      </c>
      <c r="AB201" s="33">
        <v>65000</v>
      </c>
      <c r="AC201" s="33">
        <v>1865.5</v>
      </c>
      <c r="AD201" s="33">
        <v>4427.58</v>
      </c>
      <c r="AE201" s="33">
        <v>1976</v>
      </c>
      <c r="AF201">
        <v>0</v>
      </c>
      <c r="AG201" s="33">
        <v>8269.08</v>
      </c>
      <c r="AH201" s="33">
        <v>56730.92</v>
      </c>
      <c r="AI201" s="33" t="s">
        <v>1975</v>
      </c>
      <c r="AJ201" s="33"/>
      <c r="AK201"/>
      <c r="AL201" s="35"/>
      <c r="AM201" s="35"/>
    </row>
    <row r="202" spans="1:39" ht="15.95" customHeight="1" x14ac:dyDescent="0.25">
      <c r="A202" s="11">
        <f t="shared" si="2"/>
        <v>186</v>
      </c>
      <c r="B202" s="12" t="s">
        <v>279</v>
      </c>
      <c r="C202" s="13" t="s">
        <v>1007</v>
      </c>
      <c r="D202" s="13" t="s">
        <v>103</v>
      </c>
      <c r="E202" s="13" t="s">
        <v>29</v>
      </c>
      <c r="F202" s="13" t="s">
        <v>30</v>
      </c>
      <c r="G202" s="14">
        <v>30000</v>
      </c>
      <c r="H202" s="14">
        <v>0</v>
      </c>
      <c r="I202" s="14">
        <v>0</v>
      </c>
      <c r="J202" s="14">
        <f>+G202*2.87%</f>
        <v>861</v>
      </c>
      <c r="K202" s="14">
        <f>G202*7.1%</f>
        <v>2130</v>
      </c>
      <c r="L202" s="14">
        <f>G202*1.15%</f>
        <v>345</v>
      </c>
      <c r="M202" s="14">
        <f>+G202*3.04%</f>
        <v>912</v>
      </c>
      <c r="N202" s="14">
        <f>G202*7.09%</f>
        <v>2127</v>
      </c>
      <c r="O202" s="14">
        <v>0</v>
      </c>
      <c r="P202" s="14">
        <f>J202+K202+L202+M202+N202</f>
        <v>6375</v>
      </c>
      <c r="Q202" s="14">
        <f>+AF202</f>
        <v>0</v>
      </c>
      <c r="R202" s="14">
        <f>+J202+M202+O202+Q202+H202+I202</f>
        <v>1773</v>
      </c>
      <c r="S202" s="14">
        <f>+N202+L202+K202</f>
        <v>4602</v>
      </c>
      <c r="T202" s="14">
        <f>+G202-R202</f>
        <v>28227</v>
      </c>
      <c r="U202" s="60">
        <f>+AH202-T202</f>
        <v>0</v>
      </c>
      <c r="V202" t="s">
        <v>1007</v>
      </c>
      <c r="W202" t="s">
        <v>103</v>
      </c>
      <c r="X202" t="s">
        <v>1812</v>
      </c>
      <c r="Y202">
        <v>35</v>
      </c>
      <c r="Z202" s="33">
        <v>30000</v>
      </c>
      <c r="AA202">
        <v>0</v>
      </c>
      <c r="AB202" s="33">
        <v>30000</v>
      </c>
      <c r="AC202">
        <v>861</v>
      </c>
      <c r="AD202">
        <v>0</v>
      </c>
      <c r="AE202">
        <v>912</v>
      </c>
      <c r="AF202">
        <v>0</v>
      </c>
      <c r="AG202" s="33">
        <v>1773</v>
      </c>
      <c r="AH202" s="33">
        <v>28227</v>
      </c>
      <c r="AI202" s="33" t="s">
        <v>1975</v>
      </c>
      <c r="AJ202" s="33"/>
      <c r="AL202" s="35"/>
      <c r="AM202" s="35"/>
    </row>
    <row r="203" spans="1:39" ht="15.95" customHeight="1" x14ac:dyDescent="0.25">
      <c r="A203" s="11">
        <f t="shared" si="2"/>
        <v>187</v>
      </c>
      <c r="B203" s="12" t="s">
        <v>279</v>
      </c>
      <c r="C203" s="13" t="s">
        <v>1015</v>
      </c>
      <c r="D203" s="13" t="s">
        <v>34</v>
      </c>
      <c r="E203" s="13" t="s">
        <v>29</v>
      </c>
      <c r="F203" s="13" t="s">
        <v>30</v>
      </c>
      <c r="G203" s="14">
        <v>120000</v>
      </c>
      <c r="H203" s="14">
        <v>16809.87</v>
      </c>
      <c r="I203" s="14">
        <v>0</v>
      </c>
      <c r="J203" s="14">
        <f>+G203*2.87%</f>
        <v>3444</v>
      </c>
      <c r="K203" s="14">
        <f>G203*7.1%</f>
        <v>8520</v>
      </c>
      <c r="L203" s="14">
        <f>G203*1.15%</f>
        <v>1380</v>
      </c>
      <c r="M203" s="14">
        <f>+G203*3.04%</f>
        <v>3648</v>
      </c>
      <c r="N203" s="14">
        <f>G203*7.09%</f>
        <v>8508</v>
      </c>
      <c r="O203" s="14">
        <v>0</v>
      </c>
      <c r="P203" s="14">
        <f>J203+K203+L203+M203+N203</f>
        <v>25500</v>
      </c>
      <c r="Q203" s="14">
        <f>+AF203</f>
        <v>0</v>
      </c>
      <c r="R203" s="14">
        <f>+J203+M203+O203+Q203+H203+I203</f>
        <v>23901.87</v>
      </c>
      <c r="S203" s="14">
        <f>+N203+L203+K203</f>
        <v>18408</v>
      </c>
      <c r="T203" s="14">
        <f>+G203-R203</f>
        <v>96098.13</v>
      </c>
      <c r="U203" s="60">
        <f>+AH203-T203</f>
        <v>0</v>
      </c>
      <c r="V203" t="s">
        <v>1015</v>
      </c>
      <c r="W203" t="s">
        <v>34</v>
      </c>
      <c r="X203" t="s">
        <v>1106</v>
      </c>
      <c r="Y203">
        <v>37</v>
      </c>
      <c r="Z203" s="33">
        <v>120000</v>
      </c>
      <c r="AA203">
        <v>0</v>
      </c>
      <c r="AB203" s="33">
        <v>120000</v>
      </c>
      <c r="AC203" s="33">
        <v>3444</v>
      </c>
      <c r="AD203" s="33">
        <v>16809.87</v>
      </c>
      <c r="AE203" s="33">
        <v>3648</v>
      </c>
      <c r="AF203">
        <v>0</v>
      </c>
      <c r="AG203" s="33">
        <v>23901.87</v>
      </c>
      <c r="AH203" s="33">
        <v>96098.13</v>
      </c>
      <c r="AI203" s="33" t="s">
        <v>1975</v>
      </c>
      <c r="AJ203" s="33"/>
      <c r="AL203" s="35"/>
      <c r="AM203" s="35"/>
    </row>
    <row r="204" spans="1:39" ht="15.95" customHeight="1" x14ac:dyDescent="0.25">
      <c r="A204" s="11">
        <f t="shared" si="2"/>
        <v>188</v>
      </c>
      <c r="B204" s="12" t="s">
        <v>288</v>
      </c>
      <c r="C204" s="13" t="s">
        <v>289</v>
      </c>
      <c r="D204" s="13" t="s">
        <v>290</v>
      </c>
      <c r="E204" s="13" t="s">
        <v>44</v>
      </c>
      <c r="F204" s="13" t="s">
        <v>30</v>
      </c>
      <c r="G204" s="14">
        <v>50000</v>
      </c>
      <c r="H204" s="14">
        <v>1139.68</v>
      </c>
      <c r="I204" s="14">
        <v>0</v>
      </c>
      <c r="J204" s="14">
        <f>+G204*2.87%</f>
        <v>1435</v>
      </c>
      <c r="K204" s="14">
        <f>G204*7.1%</f>
        <v>3549.9999999999995</v>
      </c>
      <c r="L204" s="14">
        <f>G204*1.15%</f>
        <v>575</v>
      </c>
      <c r="M204" s="14">
        <f>+G204*3.04%</f>
        <v>1520</v>
      </c>
      <c r="N204" s="14">
        <f>G204*7.09%</f>
        <v>3545.0000000000005</v>
      </c>
      <c r="O204" s="14">
        <v>4791.93</v>
      </c>
      <c r="P204" s="14">
        <f>J204+K204+L204+M204+N204</f>
        <v>10625</v>
      </c>
      <c r="Q204" s="14">
        <v>28702.589999999997</v>
      </c>
      <c r="R204" s="14">
        <f>+J204+M204+O204+Q204+H204+I204</f>
        <v>37589.199999999997</v>
      </c>
      <c r="S204" s="14">
        <f>+N204+L204+K204</f>
        <v>7670</v>
      </c>
      <c r="T204" s="14">
        <f>+G204-R204</f>
        <v>12410.800000000003</v>
      </c>
      <c r="U204" s="60">
        <f>+AH204-T204</f>
        <v>0</v>
      </c>
      <c r="V204" t="s">
        <v>289</v>
      </c>
      <c r="W204" t="s">
        <v>290</v>
      </c>
      <c r="X204" t="s">
        <v>1167</v>
      </c>
      <c r="Y204">
        <v>2</v>
      </c>
      <c r="Z204" s="33">
        <v>50000</v>
      </c>
      <c r="AA204">
        <v>0</v>
      </c>
      <c r="AB204" s="33">
        <v>50000</v>
      </c>
      <c r="AC204" s="33">
        <v>1435</v>
      </c>
      <c r="AD204" s="33">
        <v>1139.68</v>
      </c>
      <c r="AE204" s="33">
        <v>1520</v>
      </c>
      <c r="AF204" s="33">
        <v>33494.519999999997</v>
      </c>
      <c r="AG204" s="33">
        <v>37589.199999999997</v>
      </c>
      <c r="AH204" s="33">
        <v>12410.8</v>
      </c>
      <c r="AI204" s="33" t="s">
        <v>1975</v>
      </c>
      <c r="AJ204" s="33"/>
      <c r="AL204" s="35"/>
      <c r="AM204" s="35"/>
    </row>
    <row r="205" spans="1:39" ht="15.95" customHeight="1" x14ac:dyDescent="0.25">
      <c r="A205" s="11">
        <f t="shared" si="2"/>
        <v>189</v>
      </c>
      <c r="B205" s="12" t="s">
        <v>288</v>
      </c>
      <c r="C205" s="13" t="s">
        <v>291</v>
      </c>
      <c r="D205" s="13" t="s">
        <v>292</v>
      </c>
      <c r="E205" s="13" t="s">
        <v>44</v>
      </c>
      <c r="F205" s="13" t="s">
        <v>35</v>
      </c>
      <c r="G205" s="14">
        <v>45000</v>
      </c>
      <c r="H205" s="14">
        <v>1148.33</v>
      </c>
      <c r="I205" s="14">
        <v>0</v>
      </c>
      <c r="J205" s="14">
        <f>+G205*2.87%</f>
        <v>1291.5</v>
      </c>
      <c r="K205" s="14">
        <f>G205*7.1%</f>
        <v>3194.9999999999995</v>
      </c>
      <c r="L205" s="14">
        <f>G205*1.15%</f>
        <v>517.5</v>
      </c>
      <c r="M205" s="14">
        <f>+G205*3.04%</f>
        <v>1368</v>
      </c>
      <c r="N205" s="14">
        <f>G205*7.09%</f>
        <v>3190.5</v>
      </c>
      <c r="O205" s="14">
        <v>0</v>
      </c>
      <c r="P205" s="14">
        <f>J205+K205+L205+M205+N205</f>
        <v>9562.5</v>
      </c>
      <c r="Q205" s="14">
        <f>+AF205</f>
        <v>0</v>
      </c>
      <c r="R205" s="14">
        <f>+J205+M205+O205+Q205+H205+I205</f>
        <v>3807.83</v>
      </c>
      <c r="S205" s="14">
        <f>+N205+L205+K205</f>
        <v>6903</v>
      </c>
      <c r="T205" s="14">
        <f>+G205-R205</f>
        <v>41192.17</v>
      </c>
      <c r="U205" s="60">
        <f>+AH205-T205</f>
        <v>0</v>
      </c>
      <c r="V205" t="s">
        <v>291</v>
      </c>
      <c r="W205" t="s">
        <v>292</v>
      </c>
      <c r="X205" t="s">
        <v>1388</v>
      </c>
      <c r="Y205">
        <v>9</v>
      </c>
      <c r="Z205" s="33">
        <v>45000</v>
      </c>
      <c r="AA205">
        <v>0</v>
      </c>
      <c r="AB205" s="33">
        <v>45000</v>
      </c>
      <c r="AC205" s="33">
        <v>1291.5</v>
      </c>
      <c r="AD205" s="33">
        <v>1148.33</v>
      </c>
      <c r="AE205" s="33">
        <v>1368</v>
      </c>
      <c r="AF205">
        <v>0</v>
      </c>
      <c r="AG205" s="33">
        <v>3807.83</v>
      </c>
      <c r="AH205" s="33">
        <v>41192.17</v>
      </c>
      <c r="AI205" s="33" t="s">
        <v>1975</v>
      </c>
      <c r="AJ205" s="33"/>
      <c r="AL205" s="35"/>
      <c r="AM205" s="35"/>
    </row>
    <row r="206" spans="1:39" ht="15.95" customHeight="1" x14ac:dyDescent="0.25">
      <c r="A206" s="11">
        <f t="shared" si="2"/>
        <v>190</v>
      </c>
      <c r="B206" s="12" t="s">
        <v>288</v>
      </c>
      <c r="C206" s="13" t="s">
        <v>293</v>
      </c>
      <c r="D206" s="13" t="s">
        <v>298</v>
      </c>
      <c r="E206" s="13" t="s">
        <v>44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>+G206*2.87%</f>
        <v>1320.2</v>
      </c>
      <c r="K206" s="14">
        <f>G206*7.1%</f>
        <v>3265.9999999999995</v>
      </c>
      <c r="L206" s="14">
        <f>G206*1.15%</f>
        <v>529</v>
      </c>
      <c r="M206" s="14">
        <f>+G206*3.04%</f>
        <v>1398.4</v>
      </c>
      <c r="N206" s="14">
        <f>G206*7.09%</f>
        <v>3261.4</v>
      </c>
      <c r="O206" s="14">
        <v>0</v>
      </c>
      <c r="P206" s="14">
        <f>J206+K206+L206+M206+N206</f>
        <v>9775</v>
      </c>
      <c r="Q206" s="14">
        <f>+AF206</f>
        <v>100</v>
      </c>
      <c r="R206" s="14">
        <f>+J206+M206+O206+Q206+H206+I206</f>
        <v>4108.0600000000004</v>
      </c>
      <c r="S206" s="14">
        <f>+N206+L206+K206</f>
        <v>7056.4</v>
      </c>
      <c r="T206" s="14">
        <f>+G206-R206</f>
        <v>41891.94</v>
      </c>
      <c r="U206" s="60">
        <f>+AH206-T206</f>
        <v>0</v>
      </c>
      <c r="V206" t="s">
        <v>293</v>
      </c>
      <c r="W206" t="s">
        <v>298</v>
      </c>
      <c r="X206" t="s">
        <v>1170</v>
      </c>
      <c r="Y206">
        <v>1</v>
      </c>
      <c r="Z206" s="33">
        <v>46000</v>
      </c>
      <c r="AA206">
        <v>0</v>
      </c>
      <c r="AB206" s="33">
        <v>46000</v>
      </c>
      <c r="AC206" s="33">
        <v>1320.2</v>
      </c>
      <c r="AD206" s="33">
        <v>1289.46</v>
      </c>
      <c r="AE206" s="33">
        <v>1398.4</v>
      </c>
      <c r="AF206">
        <v>100</v>
      </c>
      <c r="AG206" s="33">
        <v>4108.0600000000004</v>
      </c>
      <c r="AH206" s="33">
        <v>41891.94</v>
      </c>
      <c r="AI206" s="33" t="s">
        <v>1975</v>
      </c>
      <c r="AJ206" s="33"/>
      <c r="AL206" s="35"/>
      <c r="AM206" s="35"/>
    </row>
    <row r="207" spans="1:39" ht="15.95" customHeight="1" x14ac:dyDescent="0.25">
      <c r="A207" s="11">
        <f t="shared" si="2"/>
        <v>191</v>
      </c>
      <c r="B207" s="12" t="s">
        <v>294</v>
      </c>
      <c r="C207" s="13" t="s">
        <v>295</v>
      </c>
      <c r="D207" s="13" t="s">
        <v>263</v>
      </c>
      <c r="E207" s="13" t="s">
        <v>29</v>
      </c>
      <c r="F207" s="13" t="s">
        <v>35</v>
      </c>
      <c r="G207" s="14">
        <v>120951.6</v>
      </c>
      <c r="H207" s="14">
        <v>22899.919999999998</v>
      </c>
      <c r="I207" s="14">
        <v>0</v>
      </c>
      <c r="J207" s="14">
        <f>+G207*2.87%</f>
        <v>3471.3109200000004</v>
      </c>
      <c r="K207" s="14">
        <f>G207*7.1%</f>
        <v>8587.5635999999995</v>
      </c>
      <c r="L207" s="14">
        <f>G207*1.15%</f>
        <v>1390.9434000000001</v>
      </c>
      <c r="M207" s="14">
        <f>+G207*3.04%</f>
        <v>3676.9286400000001</v>
      </c>
      <c r="N207" s="14">
        <f>G207*7.09%</f>
        <v>8575.4684400000006</v>
      </c>
      <c r="O207" s="14">
        <v>4791.93</v>
      </c>
      <c r="P207" s="14">
        <f>J207+K207+L207+M207+N207</f>
        <v>25702.215</v>
      </c>
      <c r="Q207" s="14">
        <v>1814.4904400000014</v>
      </c>
      <c r="R207" s="14">
        <f>+J207+M207+O207+Q207+H207+I207</f>
        <v>36654.58</v>
      </c>
      <c r="S207" s="14">
        <f>+N207+L207+K207</f>
        <v>18553.975440000002</v>
      </c>
      <c r="T207" s="14">
        <f>+G207-R207</f>
        <v>84297.02</v>
      </c>
      <c r="U207" s="60">
        <f>+AH207-T207</f>
        <v>0</v>
      </c>
      <c r="V207" t="s">
        <v>295</v>
      </c>
      <c r="W207" t="s">
        <v>263</v>
      </c>
      <c r="X207" t="s">
        <v>1838</v>
      </c>
      <c r="Y207">
        <v>1</v>
      </c>
      <c r="Z207" s="33">
        <v>120951.6</v>
      </c>
      <c r="AA207">
        <v>0</v>
      </c>
      <c r="AB207" s="33">
        <v>120951.6</v>
      </c>
      <c r="AC207" s="33">
        <v>3471.31</v>
      </c>
      <c r="AD207" s="33">
        <v>22899.919999999998</v>
      </c>
      <c r="AE207" s="33">
        <v>3676.93</v>
      </c>
      <c r="AF207" s="33">
        <v>6606.42</v>
      </c>
      <c r="AG207" s="33">
        <v>36654.58</v>
      </c>
      <c r="AH207" s="33">
        <v>84297.02</v>
      </c>
      <c r="AI207" s="33" t="s">
        <v>1977</v>
      </c>
      <c r="AJ207" s="33"/>
      <c r="AL207" s="35"/>
      <c r="AM207" s="35"/>
    </row>
    <row r="208" spans="1:39" ht="15.95" customHeight="1" x14ac:dyDescent="0.25">
      <c r="A208" s="11">
        <f t="shared" si="2"/>
        <v>192</v>
      </c>
      <c r="B208" s="12" t="s">
        <v>296</v>
      </c>
      <c r="C208" s="13" t="s">
        <v>297</v>
      </c>
      <c r="D208" s="13" t="s">
        <v>298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>+G208*2.87%</f>
        <v>861</v>
      </c>
      <c r="K208" s="14">
        <f>G208*7.1%</f>
        <v>2130</v>
      </c>
      <c r="L208" s="14">
        <f>G208*1.15%</f>
        <v>345</v>
      </c>
      <c r="M208" s="14">
        <f>+G208*3.04%</f>
        <v>912</v>
      </c>
      <c r="N208" s="14">
        <f>G208*7.09%</f>
        <v>2127</v>
      </c>
      <c r="O208" s="14">
        <v>0</v>
      </c>
      <c r="P208" s="14">
        <f>J208+K208+L208+M208+N208</f>
        <v>6375</v>
      </c>
      <c r="Q208" s="14">
        <f>+AF208</f>
        <v>7002.4</v>
      </c>
      <c r="R208" s="14">
        <f>+J208+M208+O208+Q208+H208+I208</f>
        <v>8775.4</v>
      </c>
      <c r="S208" s="14">
        <f>+N208+L208+K208</f>
        <v>4602</v>
      </c>
      <c r="T208" s="14">
        <f>+G208-R208</f>
        <v>21224.6</v>
      </c>
      <c r="U208" s="60">
        <f>+AH208-T208</f>
        <v>0</v>
      </c>
      <c r="V208" t="s">
        <v>297</v>
      </c>
      <c r="W208" t="s">
        <v>298</v>
      </c>
      <c r="X208" t="s">
        <v>1667</v>
      </c>
      <c r="Y208">
        <v>2</v>
      </c>
      <c r="Z208" s="33">
        <v>30000</v>
      </c>
      <c r="AA208">
        <v>0</v>
      </c>
      <c r="AB208" s="33">
        <v>30000</v>
      </c>
      <c r="AC208">
        <v>861</v>
      </c>
      <c r="AD208">
        <v>0</v>
      </c>
      <c r="AE208">
        <v>912</v>
      </c>
      <c r="AF208" s="33">
        <v>7002.4</v>
      </c>
      <c r="AG208" s="33">
        <v>8775.4</v>
      </c>
      <c r="AH208" s="33">
        <v>21224.6</v>
      </c>
      <c r="AI208" s="33" t="s">
        <v>1975</v>
      </c>
      <c r="AJ208" s="33"/>
      <c r="AK208"/>
      <c r="AL208" s="35"/>
      <c r="AM208" s="35"/>
    </row>
    <row r="209" spans="1:39" ht="15.95" customHeight="1" x14ac:dyDescent="0.25">
      <c r="A209" s="11">
        <f t="shared" si="2"/>
        <v>193</v>
      </c>
      <c r="B209" s="12" t="s">
        <v>296</v>
      </c>
      <c r="C209" s="13" t="s">
        <v>299</v>
      </c>
      <c r="D209" s="13" t="s">
        <v>223</v>
      </c>
      <c r="E209" s="13" t="s">
        <v>29</v>
      </c>
      <c r="F209" s="13" t="s">
        <v>30</v>
      </c>
      <c r="G209" s="14">
        <v>80217.75</v>
      </c>
      <c r="H209" s="14">
        <v>7452.09</v>
      </c>
      <c r="I209" s="14">
        <v>0</v>
      </c>
      <c r="J209" s="14">
        <f>+G209*2.87%</f>
        <v>2302.249425</v>
      </c>
      <c r="K209" s="14">
        <f>G209*7.1%</f>
        <v>5695.4602499999992</v>
      </c>
      <c r="L209" s="14">
        <f>G209*1.15%</f>
        <v>922.50412499999993</v>
      </c>
      <c r="M209" s="14">
        <f>+G209*3.04%</f>
        <v>2438.6196</v>
      </c>
      <c r="N209" s="14">
        <f>G209*7.09%</f>
        <v>5687.4384749999999</v>
      </c>
      <c r="O209" s="14">
        <v>0</v>
      </c>
      <c r="P209" s="14">
        <f>J209+K209+L209+M209+N209</f>
        <v>17046.271874999999</v>
      </c>
      <c r="Q209" s="14">
        <f>+AF209</f>
        <v>1358.28</v>
      </c>
      <c r="R209" s="14">
        <f>+J209+M209+O209+Q209+H209+I209</f>
        <v>13551.239024999999</v>
      </c>
      <c r="S209" s="14">
        <f>+N209+L209+K209</f>
        <v>12305.402849999999</v>
      </c>
      <c r="T209" s="14">
        <f>+G209-R209</f>
        <v>66666.510974999997</v>
      </c>
      <c r="U209" s="60">
        <f>+AH209-T209</f>
        <v>-9.7500000265426934E-4</v>
      </c>
      <c r="V209" t="s">
        <v>299</v>
      </c>
      <c r="W209" t="s">
        <v>223</v>
      </c>
      <c r="X209" t="s">
        <v>1967</v>
      </c>
      <c r="Y209">
        <v>1</v>
      </c>
      <c r="Z209" s="33">
        <v>80217.75</v>
      </c>
      <c r="AA209">
        <v>0</v>
      </c>
      <c r="AB209" s="33">
        <v>80217.75</v>
      </c>
      <c r="AC209" s="33">
        <v>2302.25</v>
      </c>
      <c r="AD209" s="33">
        <v>7452.09</v>
      </c>
      <c r="AE209" s="33">
        <v>2438.62</v>
      </c>
      <c r="AF209" s="33">
        <v>1358.28</v>
      </c>
      <c r="AG209" s="33">
        <v>13551.24</v>
      </c>
      <c r="AH209" s="33">
        <v>66666.509999999995</v>
      </c>
      <c r="AI209" s="33" t="s">
        <v>1977</v>
      </c>
      <c r="AJ209" s="33"/>
      <c r="AL209" s="35"/>
      <c r="AM209" s="35"/>
    </row>
    <row r="210" spans="1:39" ht="12.75" customHeight="1" x14ac:dyDescent="0.25">
      <c r="A210" s="11">
        <f t="shared" si="2"/>
        <v>194</v>
      </c>
      <c r="B210" s="12" t="s">
        <v>296</v>
      </c>
      <c r="C210" s="13" t="s">
        <v>56</v>
      </c>
      <c r="D210" s="13" t="s">
        <v>1060</v>
      </c>
      <c r="E210" s="13" t="s">
        <v>44</v>
      </c>
      <c r="F210" s="13" t="s">
        <v>30</v>
      </c>
      <c r="G210" s="14">
        <v>65000</v>
      </c>
      <c r="H210" s="14">
        <v>4110.1000000000004</v>
      </c>
      <c r="I210" s="14">
        <v>0</v>
      </c>
      <c r="J210" s="14">
        <f>+G210*2.87%</f>
        <v>1865.5</v>
      </c>
      <c r="K210" s="14">
        <f>G210*7.1%</f>
        <v>4615</v>
      </c>
      <c r="L210" s="14">
        <f>G210*1.15%</f>
        <v>747.5</v>
      </c>
      <c r="M210" s="14">
        <f>+G210*3.04%</f>
        <v>1976</v>
      </c>
      <c r="N210" s="14">
        <f>G210*7.09%</f>
        <v>4608.5</v>
      </c>
      <c r="O210" s="14">
        <v>1587.38</v>
      </c>
      <c r="P210" s="14">
        <f>J210+K210+L210+M210+N210</f>
        <v>13812.5</v>
      </c>
      <c r="Q210" s="14">
        <v>2546.0000000000005</v>
      </c>
      <c r="R210" s="14">
        <f>+J210+M210+O210+Q210+H210+I210</f>
        <v>12084.980000000001</v>
      </c>
      <c r="S210" s="14">
        <f>+N210+L210+K210</f>
        <v>9971</v>
      </c>
      <c r="T210" s="14">
        <f>+G210-R210</f>
        <v>52915.02</v>
      </c>
      <c r="U210" s="60">
        <f>+AH210-T210</f>
        <v>0</v>
      </c>
      <c r="V210" t="s">
        <v>56</v>
      </c>
      <c r="W210" t="s">
        <v>1060</v>
      </c>
      <c r="X210" t="s">
        <v>1648</v>
      </c>
      <c r="Y210">
        <v>5</v>
      </c>
      <c r="Z210" s="33">
        <v>65000</v>
      </c>
      <c r="AA210">
        <v>0</v>
      </c>
      <c r="AB210" s="33">
        <v>65000</v>
      </c>
      <c r="AC210" s="33">
        <v>1865.5</v>
      </c>
      <c r="AD210" s="33">
        <v>4110.1000000000004</v>
      </c>
      <c r="AE210" s="33">
        <v>1976</v>
      </c>
      <c r="AF210" s="33">
        <v>4133.38</v>
      </c>
      <c r="AG210" s="33">
        <v>12084.98</v>
      </c>
      <c r="AH210" s="33">
        <v>52915.02</v>
      </c>
      <c r="AI210" s="33" t="s">
        <v>1975</v>
      </c>
      <c r="AJ210" s="33"/>
      <c r="AL210" s="35"/>
      <c r="AM210" s="35"/>
    </row>
    <row r="211" spans="1:39" ht="15.95" customHeight="1" x14ac:dyDescent="0.25">
      <c r="A211" s="11">
        <f t="shared" ref="A211:A274" si="3">1+A210</f>
        <v>195</v>
      </c>
      <c r="B211" s="12" t="s">
        <v>300</v>
      </c>
      <c r="C211" s="13" t="s">
        <v>301</v>
      </c>
      <c r="D211" s="13" t="s">
        <v>1062</v>
      </c>
      <c r="E211" s="13" t="s">
        <v>29</v>
      </c>
      <c r="F211" s="13" t="s">
        <v>30</v>
      </c>
      <c r="G211" s="14">
        <v>200000</v>
      </c>
      <c r="H211" s="14">
        <v>35726.519999999997</v>
      </c>
      <c r="I211" s="14">
        <v>0</v>
      </c>
      <c r="J211" s="14">
        <f>+G211*2.87%</f>
        <v>5740</v>
      </c>
      <c r="K211" s="14">
        <f>G211*7.1%</f>
        <v>14199.999999999998</v>
      </c>
      <c r="L211" s="14">
        <f>G211*1.15%</f>
        <v>2300</v>
      </c>
      <c r="M211" s="14">
        <v>5685.41</v>
      </c>
      <c r="N211" s="14">
        <f>G211*7.09%</f>
        <v>14180.000000000002</v>
      </c>
      <c r="O211" s="14">
        <v>0</v>
      </c>
      <c r="P211" s="14">
        <f>J211+K211+L211+M211+N211</f>
        <v>42105.41</v>
      </c>
      <c r="Q211" s="14">
        <f>+AF211</f>
        <v>0</v>
      </c>
      <c r="R211" s="14">
        <f>+J211+M211+O211+Q211+H211+I211</f>
        <v>47151.929999999993</v>
      </c>
      <c r="S211" s="14">
        <f>+N211+L211+K211</f>
        <v>30680</v>
      </c>
      <c r="T211" s="14">
        <f>+G211-R211</f>
        <v>152848.07</v>
      </c>
      <c r="U211" s="60">
        <f>+AH211-T211</f>
        <v>0</v>
      </c>
      <c r="V211" t="s">
        <v>301</v>
      </c>
      <c r="W211" t="s">
        <v>1062</v>
      </c>
      <c r="X211" t="s">
        <v>1124</v>
      </c>
      <c r="Y211">
        <v>1</v>
      </c>
      <c r="Z211" s="33">
        <v>200000</v>
      </c>
      <c r="AA211">
        <v>0</v>
      </c>
      <c r="AB211" s="33">
        <v>200000</v>
      </c>
      <c r="AC211" s="33">
        <v>5740</v>
      </c>
      <c r="AD211" s="33">
        <v>35726.519999999997</v>
      </c>
      <c r="AE211" s="33">
        <v>5685.41</v>
      </c>
      <c r="AF211">
        <v>0</v>
      </c>
      <c r="AG211" s="33">
        <v>47151.93</v>
      </c>
      <c r="AH211" s="33">
        <v>152848.07</v>
      </c>
      <c r="AI211" s="33" t="s">
        <v>1975</v>
      </c>
      <c r="AJ211" s="33"/>
      <c r="AL211" s="35"/>
      <c r="AM211" s="35"/>
    </row>
    <row r="212" spans="1:39" ht="15.95" customHeight="1" x14ac:dyDescent="0.25">
      <c r="A212" s="11">
        <f t="shared" si="3"/>
        <v>196</v>
      </c>
      <c r="B212" s="12" t="s">
        <v>300</v>
      </c>
      <c r="C212" s="13" t="s">
        <v>302</v>
      </c>
      <c r="D212" s="13" t="s">
        <v>258</v>
      </c>
      <c r="E212" s="13" t="s">
        <v>29</v>
      </c>
      <c r="F212" s="13" t="s">
        <v>30</v>
      </c>
      <c r="G212" s="14">
        <v>46000</v>
      </c>
      <c r="H212" s="14">
        <v>1289.46</v>
      </c>
      <c r="I212" s="14">
        <v>0</v>
      </c>
      <c r="J212" s="14">
        <f>+G212*2.87%</f>
        <v>1320.2</v>
      </c>
      <c r="K212" s="14">
        <f>G212*7.1%</f>
        <v>3265.9999999999995</v>
      </c>
      <c r="L212" s="14">
        <f>G212*1.15%</f>
        <v>529</v>
      </c>
      <c r="M212" s="14">
        <f>+G212*3.04%</f>
        <v>1398.4</v>
      </c>
      <c r="N212" s="14">
        <f>G212*7.09%</f>
        <v>3261.4</v>
      </c>
      <c r="O212" s="14">
        <v>0</v>
      </c>
      <c r="P212" s="14">
        <f>J212+K212+L212+M212+N212</f>
        <v>9775</v>
      </c>
      <c r="Q212" s="14">
        <f>+AF212</f>
        <v>5806</v>
      </c>
      <c r="R212" s="14">
        <f>+J212+M212+O212+Q212+H212+I212</f>
        <v>9814.0600000000013</v>
      </c>
      <c r="S212" s="14">
        <f>+N212+L212+K212</f>
        <v>7056.4</v>
      </c>
      <c r="T212" s="14">
        <f>+G212-R212</f>
        <v>36185.94</v>
      </c>
      <c r="U212" s="60">
        <f>+AH212-T212</f>
        <v>0</v>
      </c>
      <c r="V212" t="s">
        <v>302</v>
      </c>
      <c r="W212" t="s">
        <v>258</v>
      </c>
      <c r="X212" t="s">
        <v>1553</v>
      </c>
      <c r="Y212">
        <v>3</v>
      </c>
      <c r="Z212" s="33">
        <v>46000</v>
      </c>
      <c r="AA212">
        <v>0</v>
      </c>
      <c r="AB212" s="33">
        <v>46000</v>
      </c>
      <c r="AC212" s="33">
        <v>1320.2</v>
      </c>
      <c r="AD212" s="33">
        <v>1289.46</v>
      </c>
      <c r="AE212" s="33">
        <v>1398.4</v>
      </c>
      <c r="AF212" s="33">
        <v>5806</v>
      </c>
      <c r="AG212" s="33">
        <v>9814.06</v>
      </c>
      <c r="AH212" s="33">
        <v>36185.94</v>
      </c>
      <c r="AI212" s="33" t="s">
        <v>1975</v>
      </c>
      <c r="AJ212" s="33"/>
      <c r="AL212" s="35"/>
      <c r="AM212" s="35"/>
    </row>
    <row r="213" spans="1:39" ht="15.95" customHeight="1" x14ac:dyDescent="0.25">
      <c r="A213" s="11">
        <f t="shared" si="3"/>
        <v>197</v>
      </c>
      <c r="B213" s="12" t="s">
        <v>300</v>
      </c>
      <c r="C213" s="13" t="s">
        <v>303</v>
      </c>
      <c r="D213" s="13" t="s">
        <v>43</v>
      </c>
      <c r="E213" s="13" t="s">
        <v>44</v>
      </c>
      <c r="F213" s="13" t="s">
        <v>30</v>
      </c>
      <c r="G213" s="14">
        <v>80000</v>
      </c>
      <c r="H213" s="14">
        <v>7400.87</v>
      </c>
      <c r="I213" s="14">
        <v>0</v>
      </c>
      <c r="J213" s="14">
        <f>+G213*2.87%</f>
        <v>2296</v>
      </c>
      <c r="K213" s="14">
        <f>G213*7.1%</f>
        <v>5679.9999999999991</v>
      </c>
      <c r="L213" s="14">
        <f>G213*1.15%</f>
        <v>920</v>
      </c>
      <c r="M213" s="14">
        <f>+G213*3.04%</f>
        <v>2432</v>
      </c>
      <c r="N213" s="14">
        <f>G213*7.09%</f>
        <v>5672</v>
      </c>
      <c r="O213" s="14">
        <v>0</v>
      </c>
      <c r="P213" s="14">
        <f>J213+K213+L213+M213+N213</f>
        <v>17000</v>
      </c>
      <c r="Q213" s="14">
        <f>+AF213</f>
        <v>0</v>
      </c>
      <c r="R213" s="14">
        <f>+J213+M213+O213+Q213+H213+I213</f>
        <v>12128.869999999999</v>
      </c>
      <c r="S213" s="14">
        <f>+N213+L213+K213</f>
        <v>12272</v>
      </c>
      <c r="T213" s="14">
        <f>+G213-R213</f>
        <v>67871.13</v>
      </c>
      <c r="U213" s="60">
        <f>+AH213-T213</f>
        <v>0</v>
      </c>
      <c r="V213" t="s">
        <v>303</v>
      </c>
      <c r="W213" t="s">
        <v>43</v>
      </c>
      <c r="X213" t="s">
        <v>1768</v>
      </c>
      <c r="Y213">
        <v>2</v>
      </c>
      <c r="Z213" s="33">
        <v>80000</v>
      </c>
      <c r="AA213">
        <v>0</v>
      </c>
      <c r="AB213" s="33">
        <v>80000</v>
      </c>
      <c r="AC213" s="33">
        <v>2296</v>
      </c>
      <c r="AD213" s="33">
        <v>7400.87</v>
      </c>
      <c r="AE213" s="33">
        <v>2432</v>
      </c>
      <c r="AF213">
        <v>0</v>
      </c>
      <c r="AG213" s="33">
        <v>12128.87</v>
      </c>
      <c r="AH213" s="33">
        <v>67871.13</v>
      </c>
      <c r="AI213" s="33" t="s">
        <v>1975</v>
      </c>
      <c r="AJ213" s="33"/>
      <c r="AL213" s="35"/>
      <c r="AM213" s="35"/>
    </row>
    <row r="214" spans="1:39" ht="15.95" customHeight="1" x14ac:dyDescent="0.25">
      <c r="A214" s="11">
        <f t="shared" si="3"/>
        <v>198</v>
      </c>
      <c r="B214" s="12" t="s">
        <v>300</v>
      </c>
      <c r="C214" s="13" t="s">
        <v>304</v>
      </c>
      <c r="D214" s="13" t="s">
        <v>298</v>
      </c>
      <c r="E214" s="13" t="s">
        <v>29</v>
      </c>
      <c r="F214" s="13" t="s">
        <v>30</v>
      </c>
      <c r="G214" s="14">
        <v>30000</v>
      </c>
      <c r="H214" s="14">
        <v>0</v>
      </c>
      <c r="I214" s="14">
        <v>0</v>
      </c>
      <c r="J214" s="14">
        <f>+G214*2.87%</f>
        <v>861</v>
      </c>
      <c r="K214" s="14">
        <f>G214*7.1%</f>
        <v>2130</v>
      </c>
      <c r="L214" s="14">
        <f>G214*1.15%</f>
        <v>345</v>
      </c>
      <c r="M214" s="14">
        <f>+G214*3.04%</f>
        <v>912</v>
      </c>
      <c r="N214" s="14">
        <f>G214*7.09%</f>
        <v>2127</v>
      </c>
      <c r="O214" s="14">
        <v>0</v>
      </c>
      <c r="P214" s="14">
        <f>J214+K214+L214+M214+N214</f>
        <v>6375</v>
      </c>
      <c r="Q214" s="14">
        <f>+AF214</f>
        <v>1046</v>
      </c>
      <c r="R214" s="14">
        <f>+J214+M214+O214+Q214+H214+I214</f>
        <v>2819</v>
      </c>
      <c r="S214" s="14">
        <f>+N214+L214+K214</f>
        <v>4602</v>
      </c>
      <c r="T214" s="14">
        <f>+G214-R214</f>
        <v>27181</v>
      </c>
      <c r="U214" s="60">
        <f>+AH214-T214</f>
        <v>0</v>
      </c>
      <c r="V214" t="s">
        <v>304</v>
      </c>
      <c r="W214" t="s">
        <v>298</v>
      </c>
      <c r="X214" t="s">
        <v>1678</v>
      </c>
      <c r="Y214">
        <v>17</v>
      </c>
      <c r="Z214" s="33">
        <v>30000</v>
      </c>
      <c r="AA214">
        <v>0</v>
      </c>
      <c r="AB214" s="33">
        <v>30000</v>
      </c>
      <c r="AC214">
        <v>861</v>
      </c>
      <c r="AD214">
        <v>0</v>
      </c>
      <c r="AE214">
        <v>912</v>
      </c>
      <c r="AF214" s="33">
        <v>1046</v>
      </c>
      <c r="AG214" s="33">
        <v>2819</v>
      </c>
      <c r="AH214" s="33">
        <v>27181</v>
      </c>
      <c r="AI214" s="33" t="s">
        <v>1975</v>
      </c>
      <c r="AJ214" s="33"/>
      <c r="AL214" s="35"/>
      <c r="AM214" s="35"/>
    </row>
    <row r="215" spans="1:39" ht="15.95" customHeight="1" x14ac:dyDescent="0.25">
      <c r="A215" s="11">
        <f t="shared" si="3"/>
        <v>199</v>
      </c>
      <c r="B215" s="12" t="s">
        <v>300</v>
      </c>
      <c r="C215" s="13" t="s">
        <v>1021</v>
      </c>
      <c r="D215" s="13" t="s">
        <v>258</v>
      </c>
      <c r="E215" s="13" t="s">
        <v>29</v>
      </c>
      <c r="F215" s="13" t="s">
        <v>30</v>
      </c>
      <c r="G215" s="14">
        <v>65000</v>
      </c>
      <c r="H215" s="14">
        <v>3792.62</v>
      </c>
      <c r="I215" s="14">
        <v>0</v>
      </c>
      <c r="J215" s="14">
        <f>+G215*2.87%</f>
        <v>1865.5</v>
      </c>
      <c r="K215" s="14">
        <f>G215*7.1%</f>
        <v>4615</v>
      </c>
      <c r="L215" s="14">
        <f>G215*1.15%</f>
        <v>747.5</v>
      </c>
      <c r="M215" s="14">
        <f>+G215*3.04%</f>
        <v>1976</v>
      </c>
      <c r="N215" s="14">
        <f>G215*7.09%</f>
        <v>4608.5</v>
      </c>
      <c r="O215" s="14">
        <f>1587.38*2</f>
        <v>3174.76</v>
      </c>
      <c r="P215" s="14">
        <f>J215+K215+L215+M215+N215</f>
        <v>13812.5</v>
      </c>
      <c r="Q215" s="14">
        <v>0</v>
      </c>
      <c r="R215" s="14">
        <f>+J215+M215+O215+Q215+H215+I215</f>
        <v>10808.880000000001</v>
      </c>
      <c r="S215" s="14">
        <f>+N215+L215+K215</f>
        <v>9971</v>
      </c>
      <c r="T215" s="14">
        <f>+G215-R215</f>
        <v>54191.119999999995</v>
      </c>
      <c r="U215" s="60">
        <f>+AH215-T215</f>
        <v>0</v>
      </c>
      <c r="V215" t="s">
        <v>1021</v>
      </c>
      <c r="W215" t="s">
        <v>258</v>
      </c>
      <c r="X215" t="s">
        <v>1454</v>
      </c>
      <c r="Y215">
        <v>172</v>
      </c>
      <c r="Z215" s="33">
        <v>65000</v>
      </c>
      <c r="AA215">
        <v>0</v>
      </c>
      <c r="AB215" s="33">
        <v>65000</v>
      </c>
      <c r="AC215" s="33">
        <v>1865.5</v>
      </c>
      <c r="AD215" s="33">
        <v>3792.62</v>
      </c>
      <c r="AE215" s="33">
        <v>1976</v>
      </c>
      <c r="AF215" s="33">
        <v>3174.76</v>
      </c>
      <c r="AG215" s="33">
        <v>10808.88</v>
      </c>
      <c r="AH215" s="33">
        <v>54191.12</v>
      </c>
      <c r="AI215" s="33" t="s">
        <v>1975</v>
      </c>
      <c r="AJ215" s="33"/>
      <c r="AL215" s="35"/>
      <c r="AM215" s="35"/>
    </row>
    <row r="216" spans="1:39" ht="15.95" customHeight="1" x14ac:dyDescent="0.25">
      <c r="A216" s="11">
        <f t="shared" si="3"/>
        <v>200</v>
      </c>
      <c r="B216" s="12" t="s">
        <v>305</v>
      </c>
      <c r="C216" s="13" t="s">
        <v>306</v>
      </c>
      <c r="D216" s="13" t="s">
        <v>263</v>
      </c>
      <c r="E216" s="13" t="s">
        <v>29</v>
      </c>
      <c r="F216" s="13" t="s">
        <v>30</v>
      </c>
      <c r="G216" s="14">
        <v>155024.45000000001</v>
      </c>
      <c r="H216" s="14">
        <v>25048.5</v>
      </c>
      <c r="I216" s="14">
        <v>0</v>
      </c>
      <c r="J216" s="14">
        <f>+G216*2.87%</f>
        <v>4449.2017150000001</v>
      </c>
      <c r="K216" s="14">
        <f>G216*7.1%</f>
        <v>11006.73595</v>
      </c>
      <c r="L216" s="14">
        <f>G216*1.15%</f>
        <v>1782.7811750000001</v>
      </c>
      <c r="M216" s="14">
        <f>+G216*3.04%</f>
        <v>4712.7432800000006</v>
      </c>
      <c r="N216" s="14">
        <f>G216*7.09%</f>
        <v>10991.233505000002</v>
      </c>
      <c r="O216" s="14">
        <v>0</v>
      </c>
      <c r="P216" s="14">
        <f>J216+K216+L216+M216+N216</f>
        <v>32942.695625000008</v>
      </c>
      <c r="Q216" s="14">
        <f>+AF216</f>
        <v>2380.38</v>
      </c>
      <c r="R216" s="14">
        <f>+J216+M216+O216+Q216+H216+I216</f>
        <v>36590.824995000003</v>
      </c>
      <c r="S216" s="14">
        <f>+N216+L216+K216</f>
        <v>23780.750630000002</v>
      </c>
      <c r="T216" s="14">
        <f>+G216-R216</f>
        <v>118433.62500500001</v>
      </c>
      <c r="U216" s="60">
        <f>+AH216-T216</f>
        <v>4.9949999956879765E-3</v>
      </c>
      <c r="V216" t="s">
        <v>306</v>
      </c>
      <c r="W216" t="s">
        <v>263</v>
      </c>
      <c r="X216" t="s">
        <v>1860</v>
      </c>
      <c r="Y216">
        <v>7</v>
      </c>
      <c r="Z216" s="33">
        <v>155024.45000000001</v>
      </c>
      <c r="AA216">
        <v>0</v>
      </c>
      <c r="AB216" s="33">
        <v>155024.45000000001</v>
      </c>
      <c r="AC216" s="33">
        <v>4449.2</v>
      </c>
      <c r="AD216" s="33">
        <v>25048.5</v>
      </c>
      <c r="AE216" s="33">
        <v>4712.74</v>
      </c>
      <c r="AF216" s="33">
        <v>2380.38</v>
      </c>
      <c r="AG216" s="33">
        <v>36590.82</v>
      </c>
      <c r="AH216" s="33">
        <v>118433.63</v>
      </c>
      <c r="AI216" s="33" t="s">
        <v>1977</v>
      </c>
      <c r="AJ216" s="33"/>
      <c r="AL216" s="35"/>
      <c r="AM216" s="35"/>
    </row>
    <row r="217" spans="1:39" ht="15.95" customHeight="1" x14ac:dyDescent="0.25">
      <c r="A217" s="11">
        <f t="shared" si="3"/>
        <v>201</v>
      </c>
      <c r="B217" s="12" t="s">
        <v>305</v>
      </c>
      <c r="C217" s="13" t="s">
        <v>307</v>
      </c>
      <c r="D217" s="13" t="s">
        <v>263</v>
      </c>
      <c r="E217" s="13" t="s">
        <v>29</v>
      </c>
      <c r="F217" s="13" t="s">
        <v>30</v>
      </c>
      <c r="G217" s="14">
        <v>122089.97</v>
      </c>
      <c r="H217" s="14">
        <v>17301.48</v>
      </c>
      <c r="I217" s="14">
        <v>0</v>
      </c>
      <c r="J217" s="14">
        <f>+G217*2.87%</f>
        <v>3503.9821390000002</v>
      </c>
      <c r="K217" s="14">
        <f>G217*7.1%</f>
        <v>8668.3878699999987</v>
      </c>
      <c r="L217" s="14">
        <f>G217*1.15%</f>
        <v>1404.0346549999999</v>
      </c>
      <c r="M217" s="14">
        <f>+G217*3.04%</f>
        <v>3711.5350880000001</v>
      </c>
      <c r="N217" s="14">
        <f>G217*7.09%</f>
        <v>8656.1788730000007</v>
      </c>
      <c r="O217" s="14">
        <v>0</v>
      </c>
      <c r="P217" s="14">
        <f>J217+K217+L217+M217+N217</f>
        <v>25944.118624999999</v>
      </c>
      <c r="Q217" s="14">
        <f>+AF217</f>
        <v>80407.929999999993</v>
      </c>
      <c r="R217" s="14">
        <f>+J217+M217+O217+Q217+H217+I217</f>
        <v>104924.92722699999</v>
      </c>
      <c r="S217" s="14">
        <f>+N217+L217+K217</f>
        <v>18728.601397999999</v>
      </c>
      <c r="T217" s="14">
        <f>+G217-R217</f>
        <v>17165.042773000008</v>
      </c>
      <c r="U217" s="60">
        <f>+AH217-T217</f>
        <v>-2.7730000074370764E-3</v>
      </c>
      <c r="V217" t="s">
        <v>307</v>
      </c>
      <c r="W217" t="s">
        <v>263</v>
      </c>
      <c r="X217" t="s">
        <v>1931</v>
      </c>
      <c r="Y217">
        <v>6</v>
      </c>
      <c r="Z217" s="33">
        <v>122089.97</v>
      </c>
      <c r="AA217">
        <v>0</v>
      </c>
      <c r="AB217" s="33">
        <v>122089.97</v>
      </c>
      <c r="AC217" s="33">
        <v>3503.98</v>
      </c>
      <c r="AD217" s="33">
        <v>17301.48</v>
      </c>
      <c r="AE217" s="33">
        <v>3711.54</v>
      </c>
      <c r="AF217" s="33">
        <v>80407.929999999993</v>
      </c>
      <c r="AG217" s="33">
        <v>104924.93</v>
      </c>
      <c r="AH217" s="33">
        <v>17165.04</v>
      </c>
      <c r="AI217" s="33" t="s">
        <v>1977</v>
      </c>
      <c r="AJ217" s="33"/>
      <c r="AL217" s="35"/>
      <c r="AM217" s="35"/>
    </row>
    <row r="218" spans="1:39" ht="15.95" customHeight="1" x14ac:dyDescent="0.25">
      <c r="A218" s="11">
        <f t="shared" si="3"/>
        <v>202</v>
      </c>
      <c r="B218" s="12" t="s">
        <v>308</v>
      </c>
      <c r="C218" s="13" t="s">
        <v>309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7004.02</v>
      </c>
      <c r="I218" s="14">
        <v>0</v>
      </c>
      <c r="J218" s="14">
        <f>+G218*2.87%</f>
        <v>2296</v>
      </c>
      <c r="K218" s="14">
        <f>G218*7.1%</f>
        <v>5679.9999999999991</v>
      </c>
      <c r="L218" s="14">
        <f>G218*1.15%</f>
        <v>920</v>
      </c>
      <c r="M218" s="14">
        <f>+G218*3.04%</f>
        <v>2432</v>
      </c>
      <c r="N218" s="14">
        <f>G218*7.09%</f>
        <v>5672</v>
      </c>
      <c r="O218" s="14">
        <v>1587.38</v>
      </c>
      <c r="P218" s="14">
        <f>J218+K218+L218+M218+N218</f>
        <v>17000</v>
      </c>
      <c r="Q218" s="14">
        <v>25</v>
      </c>
      <c r="R218" s="14">
        <f>+J218+M218+O218+Q218+H218+I218</f>
        <v>13344.400000000001</v>
      </c>
      <c r="S218" s="14">
        <f>+N218+L218+K218</f>
        <v>12272</v>
      </c>
      <c r="T218" s="14">
        <f>+G218-R218</f>
        <v>66655.600000000006</v>
      </c>
      <c r="U218" s="60">
        <f>+AH218-T218</f>
        <v>0</v>
      </c>
      <c r="V218" t="s">
        <v>309</v>
      </c>
      <c r="W218" t="s">
        <v>43</v>
      </c>
      <c r="X218" t="s">
        <v>1191</v>
      </c>
      <c r="Y218">
        <v>32</v>
      </c>
      <c r="Z218" s="33">
        <v>80000</v>
      </c>
      <c r="AA218">
        <v>0</v>
      </c>
      <c r="AB218" s="33">
        <v>80000</v>
      </c>
      <c r="AC218" s="33">
        <v>2296</v>
      </c>
      <c r="AD218" s="33">
        <v>7004.02</v>
      </c>
      <c r="AE218" s="33">
        <v>2432</v>
      </c>
      <c r="AF218" s="33">
        <v>1612.38</v>
      </c>
      <c r="AG218" s="33">
        <v>13344.4</v>
      </c>
      <c r="AH218" s="33">
        <v>66655.600000000006</v>
      </c>
      <c r="AI218" s="33" t="s">
        <v>1975</v>
      </c>
      <c r="AJ218" s="33"/>
      <c r="AL218" s="35"/>
      <c r="AM218" s="35"/>
    </row>
    <row r="219" spans="1:39" ht="15.95" customHeight="1" x14ac:dyDescent="0.25">
      <c r="A219" s="11">
        <f t="shared" si="3"/>
        <v>203</v>
      </c>
      <c r="B219" s="12" t="s">
        <v>310</v>
      </c>
      <c r="C219" s="13" t="s">
        <v>311</v>
      </c>
      <c r="D219" s="13" t="s">
        <v>223</v>
      </c>
      <c r="E219" s="13" t="s">
        <v>29</v>
      </c>
      <c r="F219" s="13" t="s">
        <v>35</v>
      </c>
      <c r="G219" s="14">
        <v>80777</v>
      </c>
      <c r="H219" s="14">
        <v>7583.64</v>
      </c>
      <c r="I219" s="14">
        <v>0</v>
      </c>
      <c r="J219" s="14">
        <f>+G219*2.87%</f>
        <v>2318.2999</v>
      </c>
      <c r="K219" s="14">
        <f>G219*7.1%</f>
        <v>5735.1669999999995</v>
      </c>
      <c r="L219" s="14">
        <f>G219*1.15%</f>
        <v>928.93549999999993</v>
      </c>
      <c r="M219" s="14">
        <f>+G219*3.04%</f>
        <v>2455.6208000000001</v>
      </c>
      <c r="N219" s="14">
        <f>G219*7.09%</f>
        <v>5727.0893000000005</v>
      </c>
      <c r="O219" s="14">
        <v>0</v>
      </c>
      <c r="P219" s="14">
        <f>J219+K219+L219+M219+N219</f>
        <v>17165.112499999999</v>
      </c>
      <c r="Q219" s="14">
        <f>+AF219</f>
        <v>1241.67</v>
      </c>
      <c r="R219" s="14">
        <f>+J219+M219+O219+Q219+H219+I219</f>
        <v>13599.2307</v>
      </c>
      <c r="S219" s="14">
        <f>+N219+L219+K219</f>
        <v>12391.191800000001</v>
      </c>
      <c r="T219" s="14">
        <f>+G219-R219</f>
        <v>67177.7693</v>
      </c>
      <c r="U219" s="60">
        <f>+AH219-T219</f>
        <v>7.0000000414438546E-4</v>
      </c>
      <c r="V219" t="s">
        <v>311</v>
      </c>
      <c r="W219" t="s">
        <v>223</v>
      </c>
      <c r="X219" t="s">
        <v>1843</v>
      </c>
      <c r="Y219">
        <v>2</v>
      </c>
      <c r="Z219" s="33">
        <v>80777</v>
      </c>
      <c r="AA219">
        <v>0</v>
      </c>
      <c r="AB219" s="33">
        <v>80777</v>
      </c>
      <c r="AC219" s="33">
        <v>2318.3000000000002</v>
      </c>
      <c r="AD219" s="33">
        <v>7583.64</v>
      </c>
      <c r="AE219" s="33">
        <v>2455.62</v>
      </c>
      <c r="AF219" s="33">
        <v>1241.67</v>
      </c>
      <c r="AG219" s="33">
        <v>13599.23</v>
      </c>
      <c r="AH219" s="33">
        <v>67177.77</v>
      </c>
      <c r="AI219" s="33" t="s">
        <v>1977</v>
      </c>
      <c r="AJ219" s="33"/>
      <c r="AL219" s="35"/>
      <c r="AM219" s="35"/>
    </row>
    <row r="220" spans="1:39" ht="15.95" customHeight="1" x14ac:dyDescent="0.25">
      <c r="A220" s="11">
        <f t="shared" si="3"/>
        <v>204</v>
      </c>
      <c r="B220" s="12" t="s">
        <v>310</v>
      </c>
      <c r="C220" s="13" t="s">
        <v>312</v>
      </c>
      <c r="D220" s="13" t="s">
        <v>313</v>
      </c>
      <c r="E220" s="13" t="s">
        <v>29</v>
      </c>
      <c r="F220" s="13" t="s">
        <v>35</v>
      </c>
      <c r="G220" s="14">
        <v>155000</v>
      </c>
      <c r="H220" s="14">
        <v>25042.74</v>
      </c>
      <c r="I220" s="14">
        <v>0</v>
      </c>
      <c r="J220" s="14">
        <f>+G220*2.87%</f>
        <v>4448.5</v>
      </c>
      <c r="K220" s="14">
        <f>G220*7.1%</f>
        <v>11004.999999999998</v>
      </c>
      <c r="L220" s="14">
        <f>G220*1.15%</f>
        <v>1782.5</v>
      </c>
      <c r="M220" s="14">
        <f>+G220*3.04%</f>
        <v>4712</v>
      </c>
      <c r="N220" s="14">
        <f>G220*7.09%</f>
        <v>10989.5</v>
      </c>
      <c r="O220" s="14">
        <v>0</v>
      </c>
      <c r="P220" s="14">
        <f>J220+K220+L220+M220+N220</f>
        <v>32937.5</v>
      </c>
      <c r="Q220" s="14">
        <f>+AF220</f>
        <v>76701.009999999995</v>
      </c>
      <c r="R220" s="14">
        <f>+J220+M220+O220+Q220+H220+I220</f>
        <v>110904.25</v>
      </c>
      <c r="S220" s="14">
        <f>+N220+L220+K220</f>
        <v>23777</v>
      </c>
      <c r="T220" s="14">
        <f>+G220-R220</f>
        <v>44095.75</v>
      </c>
      <c r="U220" s="60">
        <f>+AH220-T220</f>
        <v>0</v>
      </c>
      <c r="V220" t="s">
        <v>312</v>
      </c>
      <c r="W220" t="s">
        <v>313</v>
      </c>
      <c r="X220" t="s">
        <v>1956</v>
      </c>
      <c r="Y220">
        <v>1</v>
      </c>
      <c r="Z220" s="33">
        <v>155000</v>
      </c>
      <c r="AA220">
        <v>0</v>
      </c>
      <c r="AB220" s="33">
        <v>155000</v>
      </c>
      <c r="AC220" s="33">
        <v>4448.5</v>
      </c>
      <c r="AD220" s="33">
        <v>25042.74</v>
      </c>
      <c r="AE220" s="33">
        <v>4712</v>
      </c>
      <c r="AF220" s="33">
        <v>76701.009999999995</v>
      </c>
      <c r="AG220" s="33">
        <v>110904.25</v>
      </c>
      <c r="AH220" s="33">
        <v>44095.75</v>
      </c>
      <c r="AI220" s="33" t="s">
        <v>1977</v>
      </c>
      <c r="AJ220" s="33"/>
      <c r="AL220" s="35"/>
      <c r="AM220" s="35"/>
    </row>
    <row r="221" spans="1:39" ht="15.95" customHeight="1" x14ac:dyDescent="0.25">
      <c r="A221" s="11">
        <f t="shared" si="3"/>
        <v>205</v>
      </c>
      <c r="B221" s="12" t="s">
        <v>314</v>
      </c>
      <c r="C221" s="13" t="s">
        <v>315</v>
      </c>
      <c r="D221" s="13" t="s">
        <v>316</v>
      </c>
      <c r="E221" s="13" t="s">
        <v>29</v>
      </c>
      <c r="F221" s="13" t="s">
        <v>35</v>
      </c>
      <c r="G221" s="14">
        <v>155000</v>
      </c>
      <c r="H221" s="14">
        <v>28429.98</v>
      </c>
      <c r="I221" s="14">
        <v>0</v>
      </c>
      <c r="J221" s="14">
        <f>+G221*2.87%</f>
        <v>4448.5</v>
      </c>
      <c r="K221" s="14">
        <f>G221*7.1%</f>
        <v>11004.999999999998</v>
      </c>
      <c r="L221" s="14">
        <f>G221*1.15%</f>
        <v>1782.5</v>
      </c>
      <c r="M221" s="14">
        <f>+G221*3.04%</f>
        <v>4712</v>
      </c>
      <c r="N221" s="14">
        <f>G221*7.09%</f>
        <v>10989.5</v>
      </c>
      <c r="O221" s="14">
        <v>0</v>
      </c>
      <c r="P221" s="14">
        <f>J221+K221+L221+M221+N221</f>
        <v>32937.5</v>
      </c>
      <c r="Q221" s="14">
        <f>+AF221</f>
        <v>2355.0100000000002</v>
      </c>
      <c r="R221" s="14">
        <f>+J221+M221+O221+Q221+H221+I221</f>
        <v>39945.49</v>
      </c>
      <c r="S221" s="14">
        <f>+N221+L221+K221</f>
        <v>23777</v>
      </c>
      <c r="T221" s="14">
        <f>+G221-R221</f>
        <v>115054.51000000001</v>
      </c>
      <c r="U221" s="60">
        <f>+AH221-T221</f>
        <v>0</v>
      </c>
      <c r="V221" t="s">
        <v>315</v>
      </c>
      <c r="W221" t="s">
        <v>316</v>
      </c>
      <c r="X221" t="s">
        <v>1872</v>
      </c>
      <c r="Y221">
        <v>1</v>
      </c>
      <c r="Z221" s="33">
        <v>155000</v>
      </c>
      <c r="AA221">
        <v>0</v>
      </c>
      <c r="AB221" s="33">
        <v>155000</v>
      </c>
      <c r="AC221" s="33">
        <v>4448.5</v>
      </c>
      <c r="AD221" s="33">
        <v>28429.98</v>
      </c>
      <c r="AE221" s="33">
        <v>4712</v>
      </c>
      <c r="AF221" s="33">
        <v>2355.0100000000002</v>
      </c>
      <c r="AG221" s="33">
        <v>39945.49</v>
      </c>
      <c r="AH221" s="33">
        <v>115054.51</v>
      </c>
      <c r="AI221" s="33" t="s">
        <v>1977</v>
      </c>
      <c r="AJ221" s="33"/>
      <c r="AL221" s="35"/>
      <c r="AM221" s="35"/>
    </row>
    <row r="222" spans="1:39" ht="15.95" customHeight="1" x14ac:dyDescent="0.25">
      <c r="A222" s="11">
        <f t="shared" si="3"/>
        <v>206</v>
      </c>
      <c r="B222" s="12" t="s">
        <v>314</v>
      </c>
      <c r="C222" s="13" t="s">
        <v>317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>+G222*2.87%</f>
        <v>1291.5</v>
      </c>
      <c r="K222" s="14">
        <f>G222*7.1%</f>
        <v>3194.9999999999995</v>
      </c>
      <c r="L222" s="14">
        <f>G222*1.15%</f>
        <v>517.5</v>
      </c>
      <c r="M222" s="14">
        <f>+G222*3.04%</f>
        <v>1368</v>
      </c>
      <c r="N222" s="14">
        <f>G222*7.09%</f>
        <v>3190.5</v>
      </c>
      <c r="O222" s="14">
        <v>0</v>
      </c>
      <c r="P222" s="14">
        <f>J222+K222+L222+M222+N222</f>
        <v>9562.5</v>
      </c>
      <c r="Q222" s="14">
        <f>+AF222</f>
        <v>0</v>
      </c>
      <c r="R222" s="14">
        <f>+J222+M222+O222+Q222+H222+I222</f>
        <v>3807.83</v>
      </c>
      <c r="S222" s="14">
        <f>+N222+L222+K222</f>
        <v>6903</v>
      </c>
      <c r="T222" s="14">
        <f>+G222-R222</f>
        <v>41192.17</v>
      </c>
      <c r="U222" s="60">
        <f>+AH222-T222</f>
        <v>0</v>
      </c>
      <c r="V222" t="s">
        <v>317</v>
      </c>
      <c r="W222" t="s">
        <v>32</v>
      </c>
      <c r="X222" t="s">
        <v>1200</v>
      </c>
      <c r="Y222">
        <v>3</v>
      </c>
      <c r="Z222" s="33">
        <v>45000</v>
      </c>
      <c r="AA222">
        <v>0</v>
      </c>
      <c r="AB222" s="33">
        <v>45000</v>
      </c>
      <c r="AC222" s="33">
        <v>1291.5</v>
      </c>
      <c r="AD222" s="33">
        <v>1148.33</v>
      </c>
      <c r="AE222" s="33">
        <v>1368</v>
      </c>
      <c r="AF222">
        <v>0</v>
      </c>
      <c r="AG222" s="33">
        <v>3807.83</v>
      </c>
      <c r="AH222" s="33">
        <v>41192.17</v>
      </c>
      <c r="AI222" s="33" t="s">
        <v>1975</v>
      </c>
      <c r="AJ222" s="33"/>
      <c r="AL222" s="35"/>
      <c r="AM222" s="35"/>
    </row>
    <row r="223" spans="1:39" ht="15.95" customHeight="1" x14ac:dyDescent="0.25">
      <c r="A223" s="11">
        <f t="shared" si="3"/>
        <v>207</v>
      </c>
      <c r="B223" s="12" t="s">
        <v>318</v>
      </c>
      <c r="C223" s="13" t="s">
        <v>319</v>
      </c>
      <c r="D223" s="13" t="s">
        <v>1054</v>
      </c>
      <c r="E223" s="13" t="s">
        <v>29</v>
      </c>
      <c r="F223" s="13" t="s">
        <v>30</v>
      </c>
      <c r="G223" s="14">
        <v>155000</v>
      </c>
      <c r="H223" s="14">
        <v>25042.74</v>
      </c>
      <c r="I223" s="14">
        <v>0</v>
      </c>
      <c r="J223" s="14">
        <f>+G223*2.87%</f>
        <v>4448.5</v>
      </c>
      <c r="K223" s="14">
        <f>G223*7.1%</f>
        <v>11004.999999999998</v>
      </c>
      <c r="L223" s="14">
        <f>G223*1.15%</f>
        <v>1782.5</v>
      </c>
      <c r="M223" s="14">
        <f>+G223*3.04%</f>
        <v>4712</v>
      </c>
      <c r="N223" s="14">
        <f>G223*7.09%</f>
        <v>10989.5</v>
      </c>
      <c r="O223" s="14">
        <v>0</v>
      </c>
      <c r="P223" s="14">
        <f>J223+K223+L223+M223+N223</f>
        <v>32937.5</v>
      </c>
      <c r="Q223" s="14">
        <f>+AF223</f>
        <v>2696.01</v>
      </c>
      <c r="R223" s="14">
        <f>+J223+M223+O223+Q223+H223+I223</f>
        <v>36899.25</v>
      </c>
      <c r="S223" s="14">
        <f>+N223+L223+K223</f>
        <v>23777</v>
      </c>
      <c r="T223" s="14">
        <f>+G223-R223</f>
        <v>118100.75</v>
      </c>
      <c r="U223" s="60">
        <f>+AH223-T223</f>
        <v>0</v>
      </c>
      <c r="V223" t="s">
        <v>319</v>
      </c>
      <c r="W223" t="s">
        <v>1054</v>
      </c>
      <c r="X223" t="s">
        <v>1953</v>
      </c>
      <c r="Y223">
        <v>1</v>
      </c>
      <c r="Z223" s="33">
        <v>155000</v>
      </c>
      <c r="AA223">
        <v>0</v>
      </c>
      <c r="AB223" s="33">
        <v>155000</v>
      </c>
      <c r="AC223" s="33">
        <v>4448.5</v>
      </c>
      <c r="AD223" s="33">
        <v>25042.74</v>
      </c>
      <c r="AE223" s="33">
        <v>4712</v>
      </c>
      <c r="AF223" s="33">
        <v>2696.01</v>
      </c>
      <c r="AG223" s="33">
        <v>36899.25</v>
      </c>
      <c r="AH223" s="33">
        <v>118100.75</v>
      </c>
      <c r="AI223" s="33" t="s">
        <v>1977</v>
      </c>
      <c r="AJ223" s="33"/>
      <c r="AL223" s="35"/>
      <c r="AM223" s="35"/>
    </row>
    <row r="224" spans="1:39" ht="15.95" customHeight="1" x14ac:dyDescent="0.25">
      <c r="A224" s="11">
        <f t="shared" si="3"/>
        <v>208</v>
      </c>
      <c r="B224" s="12" t="s">
        <v>318</v>
      </c>
      <c r="C224" s="13" t="s">
        <v>320</v>
      </c>
      <c r="D224" s="13" t="s">
        <v>32</v>
      </c>
      <c r="E224" s="13" t="s">
        <v>29</v>
      </c>
      <c r="F224" s="13" t="s">
        <v>30</v>
      </c>
      <c r="G224" s="14">
        <v>45000</v>
      </c>
      <c r="H224" s="14">
        <v>1148.33</v>
      </c>
      <c r="I224" s="14">
        <v>0</v>
      </c>
      <c r="J224" s="14">
        <f>+G224*2.87%</f>
        <v>1291.5</v>
      </c>
      <c r="K224" s="14">
        <f>G224*7.1%</f>
        <v>3194.9999999999995</v>
      </c>
      <c r="L224" s="14">
        <f>G224*1.15%</f>
        <v>517.5</v>
      </c>
      <c r="M224" s="14">
        <f>+G224*3.04%</f>
        <v>1368</v>
      </c>
      <c r="N224" s="14">
        <f>G224*7.09%</f>
        <v>3190.5</v>
      </c>
      <c r="O224" s="14">
        <v>0</v>
      </c>
      <c r="P224" s="14">
        <f>J224+K224+L224+M224+N224</f>
        <v>9562.5</v>
      </c>
      <c r="Q224" s="14">
        <f>+AF224</f>
        <v>32944.21</v>
      </c>
      <c r="R224" s="14">
        <f>+J224+M224+O224+Q224+H224+I224</f>
        <v>36752.04</v>
      </c>
      <c r="S224" s="14">
        <f>+N224+L224+K224</f>
        <v>6903</v>
      </c>
      <c r="T224" s="14">
        <f>+G224-R224</f>
        <v>8247.9599999999991</v>
      </c>
      <c r="U224" s="60">
        <f>+AH224-T224</f>
        <v>0</v>
      </c>
      <c r="V224" t="s">
        <v>320</v>
      </c>
      <c r="W224" t="s">
        <v>32</v>
      </c>
      <c r="X224" t="s">
        <v>1669</v>
      </c>
      <c r="Y224">
        <v>1</v>
      </c>
      <c r="Z224" s="33">
        <v>45000</v>
      </c>
      <c r="AA224">
        <v>0</v>
      </c>
      <c r="AB224" s="33">
        <v>45000</v>
      </c>
      <c r="AC224" s="33">
        <v>1291.5</v>
      </c>
      <c r="AD224" s="33">
        <v>1148.33</v>
      </c>
      <c r="AE224" s="33">
        <v>1368</v>
      </c>
      <c r="AF224" s="33">
        <v>32944.21</v>
      </c>
      <c r="AG224" s="33">
        <v>36752.04</v>
      </c>
      <c r="AH224" s="33">
        <v>8247.9599999999991</v>
      </c>
      <c r="AI224" s="33" t="s">
        <v>1975</v>
      </c>
      <c r="AJ224" s="33"/>
      <c r="AL224" s="35"/>
      <c r="AM224" s="35"/>
    </row>
    <row r="225" spans="1:39" ht="15.95" customHeight="1" x14ac:dyDescent="0.25">
      <c r="A225" s="11">
        <f t="shared" si="3"/>
        <v>209</v>
      </c>
      <c r="B225" s="12" t="s">
        <v>321</v>
      </c>
      <c r="C225" s="13" t="s">
        <v>322</v>
      </c>
      <c r="D225" s="13" t="s">
        <v>258</v>
      </c>
      <c r="E225" s="13" t="s">
        <v>44</v>
      </c>
      <c r="F225" s="13" t="s">
        <v>30</v>
      </c>
      <c r="G225" s="14">
        <v>40000</v>
      </c>
      <c r="H225" s="14">
        <v>442.65</v>
      </c>
      <c r="I225" s="14">
        <v>0</v>
      </c>
      <c r="J225" s="14">
        <f>+G225*2.87%</f>
        <v>1148</v>
      </c>
      <c r="K225" s="14">
        <f>G225*7.1%</f>
        <v>2839.9999999999995</v>
      </c>
      <c r="L225" s="14">
        <f>G225*1.15%</f>
        <v>460</v>
      </c>
      <c r="M225" s="14">
        <f>+G225*3.04%</f>
        <v>1216</v>
      </c>
      <c r="N225" s="14">
        <f>G225*7.09%</f>
        <v>2836</v>
      </c>
      <c r="O225" s="14">
        <v>0</v>
      </c>
      <c r="P225" s="14">
        <f>J225+K225+L225+M225+N225</f>
        <v>8500</v>
      </c>
      <c r="Q225" s="14">
        <f>+AF225</f>
        <v>2546</v>
      </c>
      <c r="R225" s="14">
        <f>+J225+M225+O225+Q225+H225+I225</f>
        <v>5352.65</v>
      </c>
      <c r="S225" s="14">
        <f>+N225+L225+K225</f>
        <v>6136</v>
      </c>
      <c r="T225" s="14">
        <f>+G225-R225</f>
        <v>34647.35</v>
      </c>
      <c r="U225" s="60">
        <f>+AH225-T225</f>
        <v>0</v>
      </c>
      <c r="V225" t="s">
        <v>322</v>
      </c>
      <c r="W225" t="s">
        <v>258</v>
      </c>
      <c r="X225" t="s">
        <v>1265</v>
      </c>
      <c r="Y225">
        <v>11</v>
      </c>
      <c r="Z225" s="33">
        <v>40000</v>
      </c>
      <c r="AA225">
        <v>0</v>
      </c>
      <c r="AB225" s="33">
        <v>40000</v>
      </c>
      <c r="AC225" s="33">
        <v>1148</v>
      </c>
      <c r="AD225">
        <v>442.65</v>
      </c>
      <c r="AE225" s="33">
        <v>1216</v>
      </c>
      <c r="AF225" s="33">
        <v>2546</v>
      </c>
      <c r="AG225" s="33">
        <v>5352.65</v>
      </c>
      <c r="AH225" s="33">
        <v>34647.35</v>
      </c>
      <c r="AI225" s="33" t="s">
        <v>1975</v>
      </c>
      <c r="AJ225" s="33"/>
      <c r="AL225" s="35"/>
      <c r="AM225" s="35"/>
    </row>
    <row r="226" spans="1:39" ht="15.95" customHeight="1" x14ac:dyDescent="0.25">
      <c r="A226" s="11">
        <f t="shared" si="3"/>
        <v>210</v>
      </c>
      <c r="B226" s="12" t="s">
        <v>321</v>
      </c>
      <c r="C226" s="13" t="s">
        <v>323</v>
      </c>
      <c r="D226" s="13" t="s">
        <v>298</v>
      </c>
      <c r="E226" s="13" t="s">
        <v>29</v>
      </c>
      <c r="F226" s="13" t="s">
        <v>30</v>
      </c>
      <c r="G226" s="25">
        <v>30000</v>
      </c>
      <c r="H226" s="14">
        <v>0</v>
      </c>
      <c r="I226" s="14">
        <v>0</v>
      </c>
      <c r="J226" s="14">
        <f>+G226*2.87%</f>
        <v>861</v>
      </c>
      <c r="K226" s="14">
        <f>G226*7.1%</f>
        <v>2130</v>
      </c>
      <c r="L226" s="14">
        <f>G226*1.15%</f>
        <v>345</v>
      </c>
      <c r="M226" s="14">
        <f>+G226*3.04%</f>
        <v>912</v>
      </c>
      <c r="N226" s="14">
        <f>G226*7.09%</f>
        <v>2127</v>
      </c>
      <c r="O226" s="14">
        <v>0</v>
      </c>
      <c r="P226" s="14">
        <f>J226+K226+L226+M226+N226</f>
        <v>6375</v>
      </c>
      <c r="Q226" s="14">
        <f>+AF226</f>
        <v>0</v>
      </c>
      <c r="R226" s="14">
        <f>+J226+M226+O226+Q226+H226+I226</f>
        <v>1773</v>
      </c>
      <c r="S226" s="14">
        <f>+N226+L226+K226</f>
        <v>4602</v>
      </c>
      <c r="T226" s="14">
        <f>+G226-R226</f>
        <v>28227</v>
      </c>
      <c r="U226" s="60">
        <f>+AH226-T226</f>
        <v>0</v>
      </c>
      <c r="V226" t="s">
        <v>323</v>
      </c>
      <c r="W226" t="s">
        <v>298</v>
      </c>
      <c r="X226" t="s">
        <v>1791</v>
      </c>
      <c r="Y226">
        <v>43</v>
      </c>
      <c r="Z226" s="33">
        <v>30000</v>
      </c>
      <c r="AA226">
        <v>0</v>
      </c>
      <c r="AB226" s="33">
        <v>30000</v>
      </c>
      <c r="AC226">
        <v>861</v>
      </c>
      <c r="AD226">
        <v>0</v>
      </c>
      <c r="AE226">
        <v>912</v>
      </c>
      <c r="AF226">
        <v>0</v>
      </c>
      <c r="AG226" s="33">
        <v>1773</v>
      </c>
      <c r="AH226" s="33">
        <v>28227</v>
      </c>
      <c r="AI226" s="33" t="s">
        <v>1975</v>
      </c>
      <c r="AJ226" s="33"/>
      <c r="AL226" s="35"/>
      <c r="AM226" s="35"/>
    </row>
    <row r="227" spans="1:39" ht="15.95" customHeight="1" x14ac:dyDescent="0.25">
      <c r="A227" s="26"/>
      <c r="B227" s="27" t="s">
        <v>324</v>
      </c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60">
        <f>+AH227-T227</f>
        <v>0</v>
      </c>
      <c r="V227" s="33"/>
      <c r="W227"/>
      <c r="X227"/>
      <c r="Y227"/>
      <c r="Z227"/>
      <c r="AA227" s="33"/>
      <c r="AB227"/>
      <c r="AC227" s="33"/>
      <c r="AD227" s="33"/>
      <c r="AE227" s="33"/>
      <c r="AF227" s="33"/>
      <c r="AG227" s="33"/>
      <c r="AH227" s="33"/>
      <c r="AI227" s="33"/>
      <c r="AJ227" s="33"/>
      <c r="AL227" s="35"/>
      <c r="AM227" s="35"/>
    </row>
    <row r="228" spans="1:39" ht="15.95" customHeight="1" x14ac:dyDescent="0.25">
      <c r="A228" s="11">
        <v>211</v>
      </c>
      <c r="B228" s="12" t="s">
        <v>325</v>
      </c>
      <c r="C228" s="13" t="s">
        <v>326</v>
      </c>
      <c r="D228" s="13" t="s">
        <v>1059</v>
      </c>
      <c r="E228" s="13" t="s">
        <v>29</v>
      </c>
      <c r="F228" s="13" t="s">
        <v>30</v>
      </c>
      <c r="G228" s="14">
        <v>195500</v>
      </c>
      <c r="H228" s="14">
        <v>34633.800000000003</v>
      </c>
      <c r="I228" s="14">
        <v>0</v>
      </c>
      <c r="J228" s="14">
        <f>+G228*2.87%</f>
        <v>5610.85</v>
      </c>
      <c r="K228" s="14">
        <f>G228*7.1%</f>
        <v>13880.499999999998</v>
      </c>
      <c r="L228" s="14">
        <f>G228*1.15%</f>
        <v>2248.25</v>
      </c>
      <c r="M228" s="14">
        <v>5685.41</v>
      </c>
      <c r="N228" s="14">
        <f>G228*7.09%</f>
        <v>13860.95</v>
      </c>
      <c r="O228" s="14">
        <v>0</v>
      </c>
      <c r="P228" s="14">
        <f>J228+K228+L228+M228+N228</f>
        <v>41285.96</v>
      </c>
      <c r="Q228" s="14">
        <f>+AF228</f>
        <v>45462.31</v>
      </c>
      <c r="R228" s="14">
        <f>+J228+M228+O228+Q228+H228+I228</f>
        <v>91392.37</v>
      </c>
      <c r="S228" s="14">
        <f>+N228+L228+K228</f>
        <v>29989.699999999997</v>
      </c>
      <c r="T228" s="14">
        <f>+G228-R228</f>
        <v>104107.63</v>
      </c>
      <c r="U228" s="60">
        <f>+AH228-T228</f>
        <v>0</v>
      </c>
      <c r="V228" t="s">
        <v>326</v>
      </c>
      <c r="W228" t="s">
        <v>1059</v>
      </c>
      <c r="X228" t="s">
        <v>1862</v>
      </c>
      <c r="Y228">
        <v>2</v>
      </c>
      <c r="Z228" s="33">
        <v>195500</v>
      </c>
      <c r="AA228">
        <v>0</v>
      </c>
      <c r="AB228" s="33">
        <v>195500</v>
      </c>
      <c r="AC228" s="33">
        <v>5610.85</v>
      </c>
      <c r="AD228" s="33">
        <v>34633.800000000003</v>
      </c>
      <c r="AE228" s="33">
        <v>5685.41</v>
      </c>
      <c r="AF228" s="33">
        <v>45462.31</v>
      </c>
      <c r="AG228" s="33">
        <v>91392.37</v>
      </c>
      <c r="AH228" s="33">
        <v>104107.63</v>
      </c>
      <c r="AI228" s="33" t="s">
        <v>1977</v>
      </c>
      <c r="AJ228" s="33"/>
      <c r="AL228" s="35"/>
      <c r="AM228" s="35"/>
    </row>
    <row r="229" spans="1:39" ht="15.95" customHeight="1" x14ac:dyDescent="0.25">
      <c r="A229" s="11">
        <f t="shared" si="3"/>
        <v>212</v>
      </c>
      <c r="B229" s="12" t="s">
        <v>325</v>
      </c>
      <c r="C229" s="13" t="s">
        <v>327</v>
      </c>
      <c r="D229" s="13" t="s">
        <v>328</v>
      </c>
      <c r="E229" s="13" t="s">
        <v>44</v>
      </c>
      <c r="F229" s="13" t="s">
        <v>30</v>
      </c>
      <c r="G229" s="14">
        <v>49335</v>
      </c>
      <c r="H229" s="14">
        <v>1760.15</v>
      </c>
      <c r="I229" s="14">
        <v>0</v>
      </c>
      <c r="J229" s="14">
        <f>+G229*2.87%</f>
        <v>1415.9145000000001</v>
      </c>
      <c r="K229" s="14">
        <f>G229*7.1%</f>
        <v>3502.7849999999999</v>
      </c>
      <c r="L229" s="14">
        <f>G229*1.15%</f>
        <v>567.35249999999996</v>
      </c>
      <c r="M229" s="14">
        <f>+G229*3.04%</f>
        <v>1499.7840000000001</v>
      </c>
      <c r="N229" s="14">
        <f>G229*7.09%</f>
        <v>3497.8515000000002</v>
      </c>
      <c r="O229" s="14">
        <v>0</v>
      </c>
      <c r="P229" s="14">
        <f>J229+K229+L229+M229+N229</f>
        <v>10483.6875</v>
      </c>
      <c r="Q229" s="14">
        <f>+AF229</f>
        <v>25</v>
      </c>
      <c r="R229" s="14">
        <f>+J229+M229+O229+Q229+H229+I229</f>
        <v>4700.8485000000001</v>
      </c>
      <c r="S229" s="14">
        <f>+N229+L229+K229</f>
        <v>7567.9889999999996</v>
      </c>
      <c r="T229" s="14">
        <f>+G229-R229</f>
        <v>44634.1515</v>
      </c>
      <c r="U229" s="60">
        <f>+AH229-T229</f>
        <v>8.5000000035506673E-3</v>
      </c>
      <c r="V229" t="s">
        <v>327</v>
      </c>
      <c r="W229" t="s">
        <v>328</v>
      </c>
      <c r="X229" t="s">
        <v>1262</v>
      </c>
      <c r="Y229">
        <v>3</v>
      </c>
      <c r="Z229" s="33">
        <v>49335</v>
      </c>
      <c r="AA229">
        <v>0</v>
      </c>
      <c r="AB229" s="33">
        <v>49335</v>
      </c>
      <c r="AC229" s="33">
        <v>1415.91</v>
      </c>
      <c r="AD229" s="33">
        <v>1760.15</v>
      </c>
      <c r="AE229" s="33">
        <v>1499.78</v>
      </c>
      <c r="AF229">
        <v>25</v>
      </c>
      <c r="AG229" s="33">
        <v>4700.84</v>
      </c>
      <c r="AH229" s="33">
        <v>44634.16</v>
      </c>
      <c r="AI229" s="33" t="s">
        <v>1975</v>
      </c>
      <c r="AJ229" s="33"/>
      <c r="AL229" s="35"/>
      <c r="AM229" s="35"/>
    </row>
    <row r="230" spans="1:39" ht="15.95" customHeight="1" x14ac:dyDescent="0.25">
      <c r="A230" s="11">
        <f t="shared" si="3"/>
        <v>213</v>
      </c>
      <c r="B230" s="12" t="s">
        <v>329</v>
      </c>
      <c r="C230" s="13" t="s">
        <v>330</v>
      </c>
      <c r="D230" s="13" t="s">
        <v>331</v>
      </c>
      <c r="E230" s="13" t="s">
        <v>29</v>
      </c>
      <c r="F230" s="13" t="s">
        <v>35</v>
      </c>
      <c r="G230" s="14">
        <v>47250</v>
      </c>
      <c r="H230" s="14">
        <v>1227.77</v>
      </c>
      <c r="I230" s="14">
        <v>0</v>
      </c>
      <c r="J230" s="14">
        <f>+G230*2.87%</f>
        <v>1356.075</v>
      </c>
      <c r="K230" s="14">
        <f>G230*7.1%</f>
        <v>3354.7499999999995</v>
      </c>
      <c r="L230" s="14">
        <f>G230*1.15%</f>
        <v>543.375</v>
      </c>
      <c r="M230" s="14">
        <f>+G230*3.04%</f>
        <v>1436.4</v>
      </c>
      <c r="N230" s="14">
        <f>G230*7.09%</f>
        <v>3350.0250000000001</v>
      </c>
      <c r="O230" s="14">
        <v>1587.38</v>
      </c>
      <c r="P230" s="14">
        <f>J230+K230+L230+M230+N230</f>
        <v>10040.625</v>
      </c>
      <c r="Q230" s="14">
        <v>12761.52</v>
      </c>
      <c r="R230" s="14">
        <f>+J230+M230+O230+Q230+H230+I230</f>
        <v>18369.145</v>
      </c>
      <c r="S230" s="14">
        <f>+N230+L230+K230</f>
        <v>7248.15</v>
      </c>
      <c r="T230" s="14">
        <f>+G230-R230</f>
        <v>28880.855</v>
      </c>
      <c r="U230" s="60">
        <f>+AH230-T230</f>
        <v>-5.0000000010186341E-3</v>
      </c>
      <c r="V230" t="s">
        <v>330</v>
      </c>
      <c r="W230" t="s">
        <v>331</v>
      </c>
      <c r="X230" t="s">
        <v>1673</v>
      </c>
      <c r="Y230">
        <v>3</v>
      </c>
      <c r="Z230" s="33">
        <v>47250</v>
      </c>
      <c r="AA230">
        <v>0</v>
      </c>
      <c r="AB230" s="33">
        <v>47250</v>
      </c>
      <c r="AC230" s="33">
        <v>1356.08</v>
      </c>
      <c r="AD230" s="33">
        <v>1227.77</v>
      </c>
      <c r="AE230" s="33">
        <v>1436.4</v>
      </c>
      <c r="AF230" s="33">
        <v>14348.9</v>
      </c>
      <c r="AG230" s="33">
        <v>18369.150000000001</v>
      </c>
      <c r="AH230" s="33">
        <v>28880.85</v>
      </c>
      <c r="AI230" s="33" t="s">
        <v>1975</v>
      </c>
      <c r="AJ230" s="33"/>
      <c r="AL230" s="35"/>
      <c r="AM230" s="35"/>
    </row>
    <row r="231" spans="1:39" ht="15.95" customHeight="1" x14ac:dyDescent="0.25">
      <c r="A231" s="11">
        <f t="shared" si="3"/>
        <v>214</v>
      </c>
      <c r="B231" s="12" t="s">
        <v>329</v>
      </c>
      <c r="C231" s="13" t="s">
        <v>332</v>
      </c>
      <c r="D231" s="13" t="s">
        <v>258</v>
      </c>
      <c r="E231" s="13" t="s">
        <v>44</v>
      </c>
      <c r="F231" s="13" t="s">
        <v>30</v>
      </c>
      <c r="G231" s="14">
        <v>43234.53</v>
      </c>
      <c r="H231" s="14">
        <v>899.16</v>
      </c>
      <c r="I231" s="14">
        <v>0</v>
      </c>
      <c r="J231" s="14">
        <f>+G231*2.87%</f>
        <v>1240.831011</v>
      </c>
      <c r="K231" s="14">
        <f>G231*7.1%</f>
        <v>3069.6516299999998</v>
      </c>
      <c r="L231" s="14">
        <f>G231*1.15%</f>
        <v>497.19709499999999</v>
      </c>
      <c r="M231" s="14">
        <f>+G231*3.04%</f>
        <v>1314.329712</v>
      </c>
      <c r="N231" s="14">
        <f>G231*7.09%</f>
        <v>3065.3281770000003</v>
      </c>
      <c r="O231" s="14">
        <v>0</v>
      </c>
      <c r="P231" s="14">
        <f>J231+K231+L231+M231+N231</f>
        <v>9187.3376250000001</v>
      </c>
      <c r="Q231" s="14">
        <f>+AF231</f>
        <v>6064.98</v>
      </c>
      <c r="R231" s="14">
        <f>+J231+M231+O231+Q231+H231+I231</f>
        <v>9519.3007230000003</v>
      </c>
      <c r="S231" s="14">
        <f>+N231+L231+K231</f>
        <v>6632.1769020000002</v>
      </c>
      <c r="T231" s="14">
        <f>+G231-R231</f>
        <v>33715.229276999999</v>
      </c>
      <c r="U231" s="60">
        <f>+AH231-T231</f>
        <v>7.2300000465475023E-4</v>
      </c>
      <c r="V231" t="s">
        <v>332</v>
      </c>
      <c r="W231" t="s">
        <v>258</v>
      </c>
      <c r="X231" t="s">
        <v>1525</v>
      </c>
      <c r="Y231">
        <v>6</v>
      </c>
      <c r="Z231" s="33">
        <v>43234.53</v>
      </c>
      <c r="AA231">
        <v>0</v>
      </c>
      <c r="AB231" s="33">
        <v>43234.53</v>
      </c>
      <c r="AC231" s="33">
        <v>1240.83</v>
      </c>
      <c r="AD231">
        <v>899.16</v>
      </c>
      <c r="AE231" s="33">
        <v>1314.33</v>
      </c>
      <c r="AF231" s="33">
        <v>6064.98</v>
      </c>
      <c r="AG231" s="33">
        <v>9519.2999999999993</v>
      </c>
      <c r="AH231" s="33">
        <v>33715.230000000003</v>
      </c>
      <c r="AI231" s="33" t="s">
        <v>1975</v>
      </c>
      <c r="AJ231" s="33"/>
      <c r="AL231" s="35"/>
      <c r="AM231" s="35"/>
    </row>
    <row r="232" spans="1:39" ht="15.95" customHeight="1" x14ac:dyDescent="0.25">
      <c r="A232" s="11">
        <f t="shared" si="3"/>
        <v>215</v>
      </c>
      <c r="B232" s="12" t="s">
        <v>329</v>
      </c>
      <c r="C232" s="13" t="s">
        <v>333</v>
      </c>
      <c r="D232" s="13" t="s">
        <v>298</v>
      </c>
      <c r="E232" s="13" t="s">
        <v>29</v>
      </c>
      <c r="F232" s="13" t="s">
        <v>30</v>
      </c>
      <c r="G232" s="14">
        <v>33376.449999999997</v>
      </c>
      <c r="H232" s="14">
        <v>0</v>
      </c>
      <c r="I232" s="14">
        <v>0</v>
      </c>
      <c r="J232" s="14">
        <f>+G232*2.87%</f>
        <v>957.90411499999993</v>
      </c>
      <c r="K232" s="14">
        <f>G232*7.1%</f>
        <v>2369.7279499999995</v>
      </c>
      <c r="L232" s="14">
        <f>G232*1.15%</f>
        <v>383.82917499999996</v>
      </c>
      <c r="M232" s="14">
        <f>+G232*3.04%</f>
        <v>1014.6440799999999</v>
      </c>
      <c r="N232" s="14">
        <f>G232*7.09%</f>
        <v>2366.3903049999999</v>
      </c>
      <c r="O232" s="14">
        <v>0</v>
      </c>
      <c r="P232" s="14">
        <f>J232+K232+L232+M232+N232</f>
        <v>7092.4956249999987</v>
      </c>
      <c r="Q232" s="14">
        <f>+AF232</f>
        <v>3551</v>
      </c>
      <c r="R232" s="14">
        <f>+J232+M232+O232+Q232+H232+I232</f>
        <v>5523.5481949999994</v>
      </c>
      <c r="S232" s="14">
        <f>+N232+L232+K232</f>
        <v>5119.9474299999993</v>
      </c>
      <c r="T232" s="14">
        <f>+G232-R232</f>
        <v>27852.901804999998</v>
      </c>
      <c r="U232" s="60">
        <f>+AH232-T232</f>
        <v>8.1950000021606684E-3</v>
      </c>
      <c r="V232" t="s">
        <v>333</v>
      </c>
      <c r="W232" t="s">
        <v>298</v>
      </c>
      <c r="X232" t="s">
        <v>1748</v>
      </c>
      <c r="Y232">
        <v>11</v>
      </c>
      <c r="Z232" s="33">
        <v>33376.449999999997</v>
      </c>
      <c r="AA232">
        <v>0</v>
      </c>
      <c r="AB232" s="33">
        <v>33376.449999999997</v>
      </c>
      <c r="AC232">
        <v>957.9</v>
      </c>
      <c r="AD232">
        <v>0</v>
      </c>
      <c r="AE232" s="33">
        <v>1014.64</v>
      </c>
      <c r="AF232" s="33">
        <v>3551</v>
      </c>
      <c r="AG232" s="33">
        <v>5523.54</v>
      </c>
      <c r="AH232" s="33">
        <v>27852.91</v>
      </c>
      <c r="AI232" s="33" t="s">
        <v>1975</v>
      </c>
      <c r="AJ232" s="33"/>
      <c r="AL232" s="35"/>
      <c r="AM232" s="35"/>
    </row>
    <row r="233" spans="1:39" ht="15.95" customHeight="1" x14ac:dyDescent="0.25">
      <c r="A233" s="11">
        <f t="shared" si="3"/>
        <v>216</v>
      </c>
      <c r="B233" s="12" t="s">
        <v>329</v>
      </c>
      <c r="C233" s="13" t="s">
        <v>334</v>
      </c>
      <c r="D233" s="13" t="s">
        <v>263</v>
      </c>
      <c r="E233" s="13" t="s">
        <v>29</v>
      </c>
      <c r="F233" s="13" t="s">
        <v>30</v>
      </c>
      <c r="G233" s="14">
        <v>116276.16</v>
      </c>
      <c r="H233" s="14">
        <v>15933.93</v>
      </c>
      <c r="I233" s="14">
        <v>0</v>
      </c>
      <c r="J233" s="14">
        <f>+G233*2.87%</f>
        <v>3337.1257920000003</v>
      </c>
      <c r="K233" s="14">
        <f>G233*7.1%</f>
        <v>8255.60736</v>
      </c>
      <c r="L233" s="14">
        <f>G233*1.15%</f>
        <v>1337.1758400000001</v>
      </c>
      <c r="M233" s="14">
        <f>+G233*3.04%</f>
        <v>3534.7952640000003</v>
      </c>
      <c r="N233" s="14">
        <f>G233*7.09%</f>
        <v>8243.9797440000002</v>
      </c>
      <c r="O233" s="14">
        <v>0</v>
      </c>
      <c r="P233" s="14">
        <f>J233+K233+L233+M233+N233</f>
        <v>24708.684000000001</v>
      </c>
      <c r="Q233" s="14">
        <f>+AF233</f>
        <v>1774.15</v>
      </c>
      <c r="R233" s="14">
        <f>+J233+M233+O233+Q233+H233+I233</f>
        <v>24580.001056000001</v>
      </c>
      <c r="S233" s="14">
        <f>+N233+L233+K233</f>
        <v>17836.762944000002</v>
      </c>
      <c r="T233" s="14">
        <f>+G233-R233</f>
        <v>91696.158943999995</v>
      </c>
      <c r="U233" s="60">
        <f>+AH233-T233</f>
        <v>-8.944000001065433E-3</v>
      </c>
      <c r="V233" t="s">
        <v>334</v>
      </c>
      <c r="W233" t="s">
        <v>263</v>
      </c>
      <c r="X233" t="s">
        <v>1923</v>
      </c>
      <c r="Y233">
        <v>1</v>
      </c>
      <c r="Z233" s="33">
        <v>116276.16</v>
      </c>
      <c r="AA233">
        <v>0</v>
      </c>
      <c r="AB233" s="33">
        <v>116276.16</v>
      </c>
      <c r="AC233" s="33">
        <v>3337.13</v>
      </c>
      <c r="AD233" s="33">
        <v>15933.93</v>
      </c>
      <c r="AE233" s="33">
        <v>3534.8</v>
      </c>
      <c r="AF233" s="33">
        <v>1774.15</v>
      </c>
      <c r="AG233" s="33">
        <v>24580.01</v>
      </c>
      <c r="AH233" s="33">
        <v>91696.15</v>
      </c>
      <c r="AI233" s="33" t="s">
        <v>1977</v>
      </c>
      <c r="AJ233" s="33"/>
      <c r="AL233" s="35"/>
      <c r="AM233" s="35"/>
    </row>
    <row r="234" spans="1:39" ht="15.95" customHeight="1" x14ac:dyDescent="0.25">
      <c r="A234" s="11">
        <f t="shared" si="3"/>
        <v>217</v>
      </c>
      <c r="B234" s="12" t="s">
        <v>329</v>
      </c>
      <c r="C234" s="13" t="s">
        <v>335</v>
      </c>
      <c r="D234" s="13" t="s">
        <v>336</v>
      </c>
      <c r="E234" s="13" t="s">
        <v>29</v>
      </c>
      <c r="F234" s="13" t="s">
        <v>35</v>
      </c>
      <c r="G234" s="14">
        <v>45000</v>
      </c>
      <c r="H234" s="14">
        <v>1148.33</v>
      </c>
      <c r="I234" s="14">
        <v>0</v>
      </c>
      <c r="J234" s="14">
        <f>+G234*2.87%</f>
        <v>1291.5</v>
      </c>
      <c r="K234" s="14">
        <f>G234*7.1%</f>
        <v>3194.9999999999995</v>
      </c>
      <c r="L234" s="14">
        <f>G234*1.15%</f>
        <v>517.5</v>
      </c>
      <c r="M234" s="14">
        <f>+G234*3.04%</f>
        <v>1368</v>
      </c>
      <c r="N234" s="14">
        <f>G234*7.09%</f>
        <v>3190.5</v>
      </c>
      <c r="O234" s="14">
        <v>0</v>
      </c>
      <c r="P234" s="14">
        <f>J234+K234+L234+M234+N234</f>
        <v>9562.5</v>
      </c>
      <c r="Q234" s="14">
        <f>+AF234</f>
        <v>0</v>
      </c>
      <c r="R234" s="14">
        <f>+J234+M234+O234+Q234+H234+I234</f>
        <v>3807.83</v>
      </c>
      <c r="S234" s="14">
        <f>+N234+L234+K234</f>
        <v>6903</v>
      </c>
      <c r="T234" s="14">
        <f>+G234-R234</f>
        <v>41192.17</v>
      </c>
      <c r="U234" s="60">
        <f>+AH234-T234</f>
        <v>0</v>
      </c>
      <c r="V234" t="s">
        <v>335</v>
      </c>
      <c r="W234" t="s">
        <v>336</v>
      </c>
      <c r="X234" t="s">
        <v>1651</v>
      </c>
      <c r="Y234">
        <v>12</v>
      </c>
      <c r="Z234" s="33">
        <v>45000</v>
      </c>
      <c r="AA234">
        <v>0</v>
      </c>
      <c r="AB234" s="33">
        <v>45000</v>
      </c>
      <c r="AC234" s="33">
        <v>1291.5</v>
      </c>
      <c r="AD234" s="33">
        <v>1148.33</v>
      </c>
      <c r="AE234" s="33">
        <v>1368</v>
      </c>
      <c r="AF234">
        <v>0</v>
      </c>
      <c r="AG234" s="33">
        <v>3807.83</v>
      </c>
      <c r="AH234" s="33">
        <v>41192.17</v>
      </c>
      <c r="AI234" s="33" t="s">
        <v>1975</v>
      </c>
      <c r="AJ234" s="33"/>
      <c r="AL234" s="35"/>
      <c r="AM234" s="35"/>
    </row>
    <row r="235" spans="1:39" ht="15.95" customHeight="1" x14ac:dyDescent="0.25">
      <c r="A235" s="11">
        <f t="shared" si="3"/>
        <v>218</v>
      </c>
      <c r="B235" s="12" t="s">
        <v>329</v>
      </c>
      <c r="C235" s="13" t="s">
        <v>337</v>
      </c>
      <c r="D235" s="13" t="s">
        <v>1045</v>
      </c>
      <c r="E235" s="13" t="s">
        <v>29</v>
      </c>
      <c r="F235" s="13" t="s">
        <v>35</v>
      </c>
      <c r="G235" s="14">
        <v>45000</v>
      </c>
      <c r="H235" s="14">
        <v>1148.33</v>
      </c>
      <c r="I235" s="14">
        <v>0</v>
      </c>
      <c r="J235" s="14">
        <f>+G235*2.87%</f>
        <v>1291.5</v>
      </c>
      <c r="K235" s="14">
        <f>G235*7.1%</f>
        <v>3194.9999999999995</v>
      </c>
      <c r="L235" s="14">
        <f>G235*1.15%</f>
        <v>517.5</v>
      </c>
      <c r="M235" s="14">
        <f>+G235*3.04%</f>
        <v>1368</v>
      </c>
      <c r="N235" s="14">
        <f>G235*7.09%</f>
        <v>3190.5</v>
      </c>
      <c r="O235" s="14">
        <v>0</v>
      </c>
      <c r="P235" s="14">
        <f>J235+K235+L235+M235+N235</f>
        <v>9562.5</v>
      </c>
      <c r="Q235" s="14">
        <f>+AF235</f>
        <v>18697.52</v>
      </c>
      <c r="R235" s="14">
        <f>+J235+M235+O235+Q235+H235+I235</f>
        <v>22505.35</v>
      </c>
      <c r="S235" s="14">
        <f>+N235+L235+K235</f>
        <v>6903</v>
      </c>
      <c r="T235" s="14">
        <f>+G235-R235</f>
        <v>22494.65</v>
      </c>
      <c r="U235" s="60">
        <f>+AH235-T235</f>
        <v>0</v>
      </c>
      <c r="V235" t="s">
        <v>337</v>
      </c>
      <c r="W235" t="s">
        <v>1045</v>
      </c>
      <c r="X235" t="s">
        <v>1653</v>
      </c>
      <c r="Y235">
        <v>5</v>
      </c>
      <c r="Z235" s="33">
        <v>45000</v>
      </c>
      <c r="AA235">
        <v>0</v>
      </c>
      <c r="AB235" s="33">
        <v>45000</v>
      </c>
      <c r="AC235" s="33">
        <v>1291.5</v>
      </c>
      <c r="AD235" s="33">
        <v>1148.33</v>
      </c>
      <c r="AE235" s="33">
        <v>1368</v>
      </c>
      <c r="AF235" s="33">
        <v>18697.52</v>
      </c>
      <c r="AG235" s="33">
        <v>22505.35</v>
      </c>
      <c r="AH235" s="33">
        <v>22494.65</v>
      </c>
      <c r="AI235" s="33" t="s">
        <v>1975</v>
      </c>
      <c r="AJ235" s="33"/>
      <c r="AL235" s="35"/>
      <c r="AM235" s="35"/>
    </row>
    <row r="236" spans="1:39" ht="15.95" customHeight="1" x14ac:dyDescent="0.25">
      <c r="A236" s="11">
        <f t="shared" si="3"/>
        <v>219</v>
      </c>
      <c r="B236" s="12" t="s">
        <v>329</v>
      </c>
      <c r="C236" s="13" t="s">
        <v>339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>+G236*2.87%</f>
        <v>861</v>
      </c>
      <c r="K236" s="14">
        <f>G236*7.1%</f>
        <v>2130</v>
      </c>
      <c r="L236" s="14">
        <f>G236*1.15%</f>
        <v>345</v>
      </c>
      <c r="M236" s="14">
        <f>+G236*3.04%</f>
        <v>912</v>
      </c>
      <c r="N236" s="14">
        <f>G236*7.09%</f>
        <v>2127</v>
      </c>
      <c r="O236" s="14">
        <v>0</v>
      </c>
      <c r="P236" s="14">
        <f>J236+K236+L236+M236+N236</f>
        <v>6375</v>
      </c>
      <c r="Q236" s="14">
        <f>+AF236</f>
        <v>1246</v>
      </c>
      <c r="R236" s="14">
        <f>+J236+M236+O236+Q236+H236+I236</f>
        <v>3019</v>
      </c>
      <c r="S236" s="14">
        <f>+N236+L236+K236</f>
        <v>4602</v>
      </c>
      <c r="T236" s="14">
        <f>+G236-R236</f>
        <v>26981</v>
      </c>
      <c r="U236" s="60">
        <f>+AH236-T236</f>
        <v>0</v>
      </c>
      <c r="V236" t="s">
        <v>339</v>
      </c>
      <c r="W236" t="s">
        <v>32</v>
      </c>
      <c r="X236" t="s">
        <v>1652</v>
      </c>
      <c r="Y236">
        <v>13</v>
      </c>
      <c r="Z236" s="33">
        <v>30000</v>
      </c>
      <c r="AA236">
        <v>0</v>
      </c>
      <c r="AB236" s="33">
        <v>30000</v>
      </c>
      <c r="AC236">
        <v>861</v>
      </c>
      <c r="AD236">
        <v>0</v>
      </c>
      <c r="AE236">
        <v>912</v>
      </c>
      <c r="AF236" s="33">
        <v>1246</v>
      </c>
      <c r="AG236" s="33">
        <v>3019</v>
      </c>
      <c r="AH236" s="33">
        <v>26981</v>
      </c>
      <c r="AI236" s="33" t="s">
        <v>1975</v>
      </c>
      <c r="AJ236" s="33"/>
      <c r="AL236" s="35"/>
      <c r="AM236" s="35"/>
    </row>
    <row r="237" spans="1:39" ht="15.95" customHeight="1" x14ac:dyDescent="0.25">
      <c r="A237" s="11">
        <f t="shared" si="3"/>
        <v>220</v>
      </c>
      <c r="B237" s="12" t="s">
        <v>329</v>
      </c>
      <c r="C237" s="13" t="s">
        <v>340</v>
      </c>
      <c r="D237" s="13" t="s">
        <v>32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>+G237*2.87%</f>
        <v>861</v>
      </c>
      <c r="K237" s="14">
        <f>G237*7.1%</f>
        <v>2130</v>
      </c>
      <c r="L237" s="14">
        <f>G237*1.15%</f>
        <v>345</v>
      </c>
      <c r="M237" s="14">
        <f>+G237*3.04%</f>
        <v>912</v>
      </c>
      <c r="N237" s="14">
        <f>G237*7.09%</f>
        <v>2127</v>
      </c>
      <c r="O237" s="14">
        <v>0</v>
      </c>
      <c r="P237" s="14">
        <f>J237+K237+L237+M237+N237</f>
        <v>6375</v>
      </c>
      <c r="Q237" s="14">
        <f>+AF237</f>
        <v>0</v>
      </c>
      <c r="R237" s="14">
        <f>+J237+M237+O237+Q237+H237+I237</f>
        <v>1773</v>
      </c>
      <c r="S237" s="14">
        <f>+N237+L237+K237</f>
        <v>4602</v>
      </c>
      <c r="T237" s="14">
        <f>+G237-R237</f>
        <v>28227</v>
      </c>
      <c r="U237" s="60">
        <f>+AH237-T237</f>
        <v>0</v>
      </c>
      <c r="V237" t="s">
        <v>340</v>
      </c>
      <c r="W237" t="s">
        <v>32</v>
      </c>
      <c r="X237" t="s">
        <v>1439</v>
      </c>
      <c r="Y237">
        <v>27</v>
      </c>
      <c r="Z237" s="33">
        <v>30000</v>
      </c>
      <c r="AA237">
        <v>0</v>
      </c>
      <c r="AB237" s="33">
        <v>30000</v>
      </c>
      <c r="AC237">
        <v>861</v>
      </c>
      <c r="AD237">
        <v>0</v>
      </c>
      <c r="AE237">
        <v>912</v>
      </c>
      <c r="AF237">
        <v>0</v>
      </c>
      <c r="AG237" s="33">
        <v>1773</v>
      </c>
      <c r="AH237" s="33">
        <v>28227</v>
      </c>
      <c r="AI237" s="33" t="s">
        <v>1975</v>
      </c>
      <c r="AJ237" s="33"/>
      <c r="AL237" s="35"/>
      <c r="AM237" s="35"/>
    </row>
    <row r="238" spans="1:39" ht="15.95" customHeight="1" x14ac:dyDescent="0.25">
      <c r="A238" s="11">
        <f t="shared" si="3"/>
        <v>221</v>
      </c>
      <c r="B238" s="12" t="s">
        <v>329</v>
      </c>
      <c r="C238" s="13" t="s">
        <v>341</v>
      </c>
      <c r="D238" s="13" t="s">
        <v>1063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>+G238*2.87%</f>
        <v>861</v>
      </c>
      <c r="K238" s="14">
        <f>G238*7.1%</f>
        <v>2130</v>
      </c>
      <c r="L238" s="14">
        <f>G238*1.15%</f>
        <v>345</v>
      </c>
      <c r="M238" s="14">
        <f>+G238*3.04%</f>
        <v>912</v>
      </c>
      <c r="N238" s="14">
        <f>G238*7.09%</f>
        <v>2127</v>
      </c>
      <c r="O238" s="14">
        <v>0</v>
      </c>
      <c r="P238" s="14">
        <f>J238+K238+L238+M238+N238</f>
        <v>6375</v>
      </c>
      <c r="Q238" s="14">
        <f>+AF238</f>
        <v>0</v>
      </c>
      <c r="R238" s="14">
        <f>+J238+M238+O238+Q238+H238+I238</f>
        <v>1773</v>
      </c>
      <c r="S238" s="14">
        <f>+N238+L238+K238</f>
        <v>4602</v>
      </c>
      <c r="T238" s="14">
        <f>+G238-R238</f>
        <v>28227</v>
      </c>
      <c r="U238" s="60">
        <f>+AH238-T238</f>
        <v>0</v>
      </c>
      <c r="V238" t="s">
        <v>341</v>
      </c>
      <c r="W238" t="s">
        <v>1063</v>
      </c>
      <c r="X238" t="s">
        <v>1680</v>
      </c>
      <c r="Y238">
        <v>23</v>
      </c>
      <c r="Z238" s="33">
        <v>30000</v>
      </c>
      <c r="AA238">
        <v>0</v>
      </c>
      <c r="AB238" s="33">
        <v>30000</v>
      </c>
      <c r="AC238">
        <v>861</v>
      </c>
      <c r="AD238">
        <v>0</v>
      </c>
      <c r="AE238">
        <v>912</v>
      </c>
      <c r="AF238">
        <v>0</v>
      </c>
      <c r="AG238" s="33">
        <v>1773</v>
      </c>
      <c r="AH238" s="33">
        <v>28227</v>
      </c>
      <c r="AI238" s="33" t="s">
        <v>1975</v>
      </c>
      <c r="AJ238" s="33"/>
      <c r="AL238" s="35"/>
      <c r="AM238" s="35"/>
    </row>
    <row r="239" spans="1:39" ht="15.95" customHeight="1" x14ac:dyDescent="0.25">
      <c r="A239" s="11">
        <f t="shared" si="3"/>
        <v>222</v>
      </c>
      <c r="B239" s="12" t="s">
        <v>329</v>
      </c>
      <c r="C239" s="13" t="s">
        <v>342</v>
      </c>
      <c r="D239" s="13" t="s">
        <v>32</v>
      </c>
      <c r="E239" s="13" t="s">
        <v>29</v>
      </c>
      <c r="F239" s="13" t="s">
        <v>30</v>
      </c>
      <c r="G239" s="14">
        <v>34089.040000000001</v>
      </c>
      <c r="H239" s="14">
        <v>0</v>
      </c>
      <c r="I239" s="14">
        <v>0</v>
      </c>
      <c r="J239" s="14">
        <f>+G239*2.87%</f>
        <v>978.35544800000002</v>
      </c>
      <c r="K239" s="14">
        <f>G239*7.1%</f>
        <v>2420.3218400000001</v>
      </c>
      <c r="L239" s="14">
        <f>G239*1.15%</f>
        <v>392.02395999999999</v>
      </c>
      <c r="M239" s="14">
        <f>+G239*3.04%</f>
        <v>1036.306816</v>
      </c>
      <c r="N239" s="14">
        <f>G239*7.09%</f>
        <v>2416.9129360000002</v>
      </c>
      <c r="O239" s="14">
        <v>0</v>
      </c>
      <c r="P239" s="14">
        <f>J239+K239+L239+M239+N239</f>
        <v>7243.9210000000003</v>
      </c>
      <c r="Q239" s="14">
        <f>+AF239</f>
        <v>5486.01</v>
      </c>
      <c r="R239" s="14">
        <f>+J239+M239+O239+Q239+H239+I239</f>
        <v>7500.6722640000007</v>
      </c>
      <c r="S239" s="14">
        <f>+N239+L239+K239</f>
        <v>5229.2587359999998</v>
      </c>
      <c r="T239" s="14">
        <f>+G239-R239</f>
        <v>26588.367736</v>
      </c>
      <c r="U239" s="60">
        <f>+AH239-T239</f>
        <v>-7.7359999995678663E-3</v>
      </c>
      <c r="V239" t="s">
        <v>342</v>
      </c>
      <c r="W239" t="s">
        <v>32</v>
      </c>
      <c r="X239" t="s">
        <v>1131</v>
      </c>
      <c r="Y239">
        <v>9</v>
      </c>
      <c r="Z239" s="33">
        <v>34089.040000000001</v>
      </c>
      <c r="AA239">
        <v>0</v>
      </c>
      <c r="AB239" s="33">
        <v>34089.040000000001</v>
      </c>
      <c r="AC239">
        <v>978.36</v>
      </c>
      <c r="AD239">
        <v>0</v>
      </c>
      <c r="AE239" s="33">
        <v>1036.31</v>
      </c>
      <c r="AF239" s="33">
        <v>5486.01</v>
      </c>
      <c r="AG239" s="33">
        <v>7500.68</v>
      </c>
      <c r="AH239" s="33">
        <v>26588.36</v>
      </c>
      <c r="AI239" s="33" t="s">
        <v>1975</v>
      </c>
      <c r="AJ239" s="33"/>
      <c r="AL239" s="35"/>
      <c r="AM239" s="35"/>
    </row>
    <row r="240" spans="1:39" ht="15.95" customHeight="1" x14ac:dyDescent="0.25">
      <c r="A240" s="11">
        <f t="shared" si="3"/>
        <v>223</v>
      </c>
      <c r="B240" s="12" t="s">
        <v>329</v>
      </c>
      <c r="C240" s="13" t="s">
        <v>343</v>
      </c>
      <c r="D240" s="13" t="s">
        <v>298</v>
      </c>
      <c r="E240" s="13" t="s">
        <v>44</v>
      </c>
      <c r="F240" s="13" t="s">
        <v>30</v>
      </c>
      <c r="G240" s="14">
        <v>46000</v>
      </c>
      <c r="H240" s="14">
        <v>1289.46</v>
      </c>
      <c r="I240" s="14">
        <v>0</v>
      </c>
      <c r="J240" s="14">
        <f>+G240*2.87%</f>
        <v>1320.2</v>
      </c>
      <c r="K240" s="14">
        <f>G240*7.1%</f>
        <v>3265.9999999999995</v>
      </c>
      <c r="L240" s="14">
        <f>G240*1.15%</f>
        <v>529</v>
      </c>
      <c r="M240" s="14">
        <f>+G240*3.04%</f>
        <v>1398.4</v>
      </c>
      <c r="N240" s="14">
        <f>G240*7.09%</f>
        <v>3261.4</v>
      </c>
      <c r="O240" s="14">
        <v>0</v>
      </c>
      <c r="P240" s="14">
        <f>J240+K240+L240+M240+N240</f>
        <v>9775</v>
      </c>
      <c r="Q240" s="14">
        <f>+AF240</f>
        <v>20362.07</v>
      </c>
      <c r="R240" s="14">
        <f>+J240+M240+O240+Q240+H240+I240</f>
        <v>24370.129999999997</v>
      </c>
      <c r="S240" s="14">
        <f>+N240+L240+K240</f>
        <v>7056.4</v>
      </c>
      <c r="T240" s="14">
        <f>+G240-R240</f>
        <v>21629.870000000003</v>
      </c>
      <c r="U240" s="60">
        <f>+AH240-T240</f>
        <v>0</v>
      </c>
      <c r="V240" t="s">
        <v>343</v>
      </c>
      <c r="W240" t="s">
        <v>298</v>
      </c>
      <c r="X240" t="s">
        <v>1148</v>
      </c>
      <c r="Y240">
        <v>4</v>
      </c>
      <c r="Z240" s="33">
        <v>46000</v>
      </c>
      <c r="AA240">
        <v>0</v>
      </c>
      <c r="AB240" s="33">
        <v>46000</v>
      </c>
      <c r="AC240" s="33">
        <v>1320.2</v>
      </c>
      <c r="AD240" s="33">
        <v>1289.46</v>
      </c>
      <c r="AE240" s="33">
        <v>1398.4</v>
      </c>
      <c r="AF240" s="33">
        <v>20362.07</v>
      </c>
      <c r="AG240" s="33">
        <v>24370.13</v>
      </c>
      <c r="AH240" s="33">
        <v>21629.87</v>
      </c>
      <c r="AI240" s="33" t="s">
        <v>1975</v>
      </c>
      <c r="AJ240" s="33"/>
      <c r="AL240" s="35"/>
      <c r="AM240" s="35"/>
    </row>
    <row r="241" spans="1:39" ht="15.95" customHeight="1" x14ac:dyDescent="0.25">
      <c r="A241" s="11">
        <f t="shared" si="3"/>
        <v>224</v>
      </c>
      <c r="B241" s="12" t="s">
        <v>329</v>
      </c>
      <c r="C241" s="13" t="s">
        <v>344</v>
      </c>
      <c r="D241" s="13" t="s">
        <v>298</v>
      </c>
      <c r="E241" s="13" t="s">
        <v>44</v>
      </c>
      <c r="F241" s="13" t="s">
        <v>30</v>
      </c>
      <c r="G241" s="14">
        <v>34500</v>
      </c>
      <c r="H241" s="14">
        <v>0</v>
      </c>
      <c r="I241" s="14">
        <v>0</v>
      </c>
      <c r="J241" s="14">
        <f>+G241*2.87%</f>
        <v>990.15</v>
      </c>
      <c r="K241" s="14">
        <f>G241*7.1%</f>
        <v>2449.5</v>
      </c>
      <c r="L241" s="14">
        <f>G241*1.15%</f>
        <v>396.75</v>
      </c>
      <c r="M241" s="14">
        <f>+G241*3.04%</f>
        <v>1048.8</v>
      </c>
      <c r="N241" s="14">
        <f>G241*7.09%</f>
        <v>2446.0500000000002</v>
      </c>
      <c r="O241" s="14">
        <v>0</v>
      </c>
      <c r="P241" s="14">
        <f>J241+K241+L241+M241+N241</f>
        <v>7331.25</v>
      </c>
      <c r="Q241" s="14">
        <f>+AF241</f>
        <v>16600.91</v>
      </c>
      <c r="R241" s="14">
        <f>+J241+M241+O241+Q241+H241+I241</f>
        <v>18639.86</v>
      </c>
      <c r="S241" s="14">
        <f>+N241+L241+K241</f>
        <v>5292.3</v>
      </c>
      <c r="T241" s="14">
        <f>+G241-R241</f>
        <v>15860.14</v>
      </c>
      <c r="U241" s="60">
        <f>+AH241-T241</f>
        <v>0</v>
      </c>
      <c r="V241" t="s">
        <v>344</v>
      </c>
      <c r="W241" t="s">
        <v>298</v>
      </c>
      <c r="X241" t="s">
        <v>1655</v>
      </c>
      <c r="Y241">
        <v>8</v>
      </c>
      <c r="Z241" s="33">
        <v>34500</v>
      </c>
      <c r="AA241">
        <v>0</v>
      </c>
      <c r="AB241" s="33">
        <v>34500</v>
      </c>
      <c r="AC241">
        <v>990.15</v>
      </c>
      <c r="AD241">
        <v>0</v>
      </c>
      <c r="AE241" s="33">
        <v>1048.8</v>
      </c>
      <c r="AF241" s="33">
        <v>16600.91</v>
      </c>
      <c r="AG241" s="33">
        <v>18639.86</v>
      </c>
      <c r="AH241" s="33">
        <v>15860.14</v>
      </c>
      <c r="AI241" s="33" t="s">
        <v>1975</v>
      </c>
      <c r="AJ241" s="33"/>
      <c r="AL241" s="35"/>
      <c r="AM241" s="35"/>
    </row>
    <row r="242" spans="1:39" ht="15.95" customHeight="1" x14ac:dyDescent="0.25">
      <c r="A242" s="11">
        <f t="shared" si="3"/>
        <v>225</v>
      </c>
      <c r="B242" s="12" t="s">
        <v>329</v>
      </c>
      <c r="C242" s="13" t="s">
        <v>345</v>
      </c>
      <c r="D242" s="13" t="s">
        <v>244</v>
      </c>
      <c r="E242" s="13" t="s">
        <v>44</v>
      </c>
      <c r="F242" s="13" t="s">
        <v>30</v>
      </c>
      <c r="G242" s="14">
        <v>45000</v>
      </c>
      <c r="H242" s="14">
        <v>1148.33</v>
      </c>
      <c r="I242" s="14">
        <v>0</v>
      </c>
      <c r="J242" s="14">
        <f>+G242*2.87%</f>
        <v>1291.5</v>
      </c>
      <c r="K242" s="14">
        <f>G242*7.1%</f>
        <v>3194.9999999999995</v>
      </c>
      <c r="L242" s="14">
        <f>G242*1.15%</f>
        <v>517.5</v>
      </c>
      <c r="M242" s="14">
        <f>+G242*3.04%</f>
        <v>1368</v>
      </c>
      <c r="N242" s="14">
        <f>G242*7.09%</f>
        <v>3190.5</v>
      </c>
      <c r="O242" s="14">
        <v>0</v>
      </c>
      <c r="P242" s="14">
        <f>J242+K242+L242+M242+N242</f>
        <v>9562.5</v>
      </c>
      <c r="Q242" s="14">
        <f>+AF242</f>
        <v>0</v>
      </c>
      <c r="R242" s="14">
        <f>+J242+M242+O242+Q242+H242+I242</f>
        <v>3807.83</v>
      </c>
      <c r="S242" s="14">
        <f>+N242+L242+K242</f>
        <v>6903</v>
      </c>
      <c r="T242" s="14">
        <f>+G242-R242</f>
        <v>41192.17</v>
      </c>
      <c r="U242" s="60">
        <f>+AH242-T242</f>
        <v>0</v>
      </c>
      <c r="V242" t="s">
        <v>345</v>
      </c>
      <c r="W242" t="s">
        <v>244</v>
      </c>
      <c r="X242" t="s">
        <v>1563</v>
      </c>
      <c r="Y242">
        <v>7</v>
      </c>
      <c r="Z242" s="33">
        <v>45000</v>
      </c>
      <c r="AA242">
        <v>0</v>
      </c>
      <c r="AB242" s="33">
        <v>45000</v>
      </c>
      <c r="AC242" s="33">
        <v>1291.5</v>
      </c>
      <c r="AD242" s="33">
        <v>1148.33</v>
      </c>
      <c r="AE242" s="33">
        <v>1368</v>
      </c>
      <c r="AF242">
        <v>0</v>
      </c>
      <c r="AG242" s="33">
        <v>3807.83</v>
      </c>
      <c r="AH242" s="33">
        <v>41192.17</v>
      </c>
      <c r="AI242" s="33" t="s">
        <v>1975</v>
      </c>
      <c r="AJ242" s="33"/>
      <c r="AL242" s="35"/>
      <c r="AM242" s="35"/>
    </row>
    <row r="243" spans="1:39" ht="15.95" customHeight="1" x14ac:dyDescent="0.25">
      <c r="A243" s="11">
        <f t="shared" si="3"/>
        <v>226</v>
      </c>
      <c r="B243" s="12" t="s">
        <v>329</v>
      </c>
      <c r="C243" s="13" t="s">
        <v>346</v>
      </c>
      <c r="D243" s="13" t="s">
        <v>298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>+G243*2.87%</f>
        <v>861</v>
      </c>
      <c r="K243" s="14">
        <f>G243*7.1%</f>
        <v>2130</v>
      </c>
      <c r="L243" s="14">
        <f>G243*1.15%</f>
        <v>345</v>
      </c>
      <c r="M243" s="14">
        <f>+G243*3.04%</f>
        <v>912</v>
      </c>
      <c r="N243" s="14">
        <f>G243*7.09%</f>
        <v>2127</v>
      </c>
      <c r="O243" s="14">
        <v>0</v>
      </c>
      <c r="P243" s="14">
        <f>J243+K243+L243+M243+N243</f>
        <v>6375</v>
      </c>
      <c r="Q243" s="14">
        <f>+AF243</f>
        <v>0</v>
      </c>
      <c r="R243" s="14">
        <f>+J243+M243+O243+Q243+H243+I243</f>
        <v>1773</v>
      </c>
      <c r="S243" s="14">
        <f>+N243+L243+K243</f>
        <v>4602</v>
      </c>
      <c r="T243" s="14">
        <f>+G243-R243</f>
        <v>28227</v>
      </c>
      <c r="U243" s="60">
        <f>+AH243-T243</f>
        <v>0</v>
      </c>
      <c r="V243" t="s">
        <v>346</v>
      </c>
      <c r="W243" t="s">
        <v>298</v>
      </c>
      <c r="X243" t="s">
        <v>1802</v>
      </c>
      <c r="Y243">
        <v>1</v>
      </c>
      <c r="Z243" s="33">
        <v>30000</v>
      </c>
      <c r="AA243">
        <v>0</v>
      </c>
      <c r="AB243" s="33">
        <v>30000</v>
      </c>
      <c r="AC243">
        <v>861</v>
      </c>
      <c r="AD243">
        <v>0</v>
      </c>
      <c r="AE243">
        <v>912</v>
      </c>
      <c r="AF243">
        <v>0</v>
      </c>
      <c r="AG243" s="33">
        <v>1773</v>
      </c>
      <c r="AH243" s="33">
        <v>28227</v>
      </c>
      <c r="AI243" s="33" t="s">
        <v>1975</v>
      </c>
      <c r="AJ243" s="33"/>
      <c r="AL243" s="35"/>
      <c r="AM243" s="35"/>
    </row>
    <row r="244" spans="1:39" ht="15.95" customHeight="1" x14ac:dyDescent="0.25">
      <c r="A244" s="11">
        <f t="shared" si="3"/>
        <v>227</v>
      </c>
      <c r="B244" s="12" t="s">
        <v>347</v>
      </c>
      <c r="C244" s="13" t="s">
        <v>348</v>
      </c>
      <c r="D244" s="13" t="s">
        <v>127</v>
      </c>
      <c r="E244" s="13" t="s">
        <v>29</v>
      </c>
      <c r="F244" s="13" t="s">
        <v>30</v>
      </c>
      <c r="G244" s="14">
        <v>30000</v>
      </c>
      <c r="H244" s="14">
        <v>0</v>
      </c>
      <c r="I244" s="14">
        <v>0</v>
      </c>
      <c r="J244" s="14">
        <f>+G244*2.87%</f>
        <v>861</v>
      </c>
      <c r="K244" s="14">
        <f>G244*7.1%</f>
        <v>2130</v>
      </c>
      <c r="L244" s="14">
        <f>G244*1.15%</f>
        <v>345</v>
      </c>
      <c r="M244" s="14">
        <f>+G244*3.04%</f>
        <v>912</v>
      </c>
      <c r="N244" s="14">
        <f>G244*7.09%</f>
        <v>2127</v>
      </c>
      <c r="O244" s="14">
        <v>0</v>
      </c>
      <c r="P244" s="14">
        <f>J244+K244+L244+M244+N244</f>
        <v>6375</v>
      </c>
      <c r="Q244" s="14">
        <f>+AF244</f>
        <v>1046</v>
      </c>
      <c r="R244" s="14">
        <f>+J244+M244+O244+Q244+H244+I244</f>
        <v>2819</v>
      </c>
      <c r="S244" s="14">
        <f>+N244+L244+K244</f>
        <v>4602</v>
      </c>
      <c r="T244" s="14">
        <f>+G244-R244</f>
        <v>27181</v>
      </c>
      <c r="U244" s="60">
        <f>+AH244-T244</f>
        <v>0</v>
      </c>
      <c r="V244" t="s">
        <v>348</v>
      </c>
      <c r="W244" t="s">
        <v>127</v>
      </c>
      <c r="X244" t="s">
        <v>1145</v>
      </c>
      <c r="Y244">
        <v>2</v>
      </c>
      <c r="Z244" s="33">
        <v>30000</v>
      </c>
      <c r="AA244">
        <v>0</v>
      </c>
      <c r="AB244" s="33">
        <v>30000</v>
      </c>
      <c r="AC244">
        <v>861</v>
      </c>
      <c r="AD244">
        <v>0</v>
      </c>
      <c r="AE244">
        <v>912</v>
      </c>
      <c r="AF244" s="33">
        <v>1046</v>
      </c>
      <c r="AG244" s="33">
        <v>2819</v>
      </c>
      <c r="AH244" s="33">
        <v>27181</v>
      </c>
      <c r="AI244" s="33" t="s">
        <v>1975</v>
      </c>
      <c r="AJ244" s="33"/>
      <c r="AL244" s="35"/>
      <c r="AM244" s="35"/>
    </row>
    <row r="245" spans="1:39" ht="15.95" customHeight="1" x14ac:dyDescent="0.25">
      <c r="A245" s="11">
        <f t="shared" si="3"/>
        <v>228</v>
      </c>
      <c r="B245" s="12" t="s">
        <v>347</v>
      </c>
      <c r="C245" s="13" t="s">
        <v>349</v>
      </c>
      <c r="D245" s="13" t="s">
        <v>54</v>
      </c>
      <c r="E245" s="13" t="s">
        <v>44</v>
      </c>
      <c r="F245" s="13" t="s">
        <v>35</v>
      </c>
      <c r="G245" s="14">
        <v>60000</v>
      </c>
      <c r="H245" s="14">
        <v>3486.68</v>
      </c>
      <c r="I245" s="14">
        <v>0</v>
      </c>
      <c r="J245" s="14">
        <f>+G245*2.87%</f>
        <v>1722</v>
      </c>
      <c r="K245" s="14">
        <f>G245*7.1%</f>
        <v>4260</v>
      </c>
      <c r="L245" s="14">
        <f>G245*1.15%</f>
        <v>690</v>
      </c>
      <c r="M245" s="14">
        <f>+G245*3.04%</f>
        <v>1824</v>
      </c>
      <c r="N245" s="14">
        <f>G245*7.09%</f>
        <v>4254</v>
      </c>
      <c r="O245" s="14">
        <v>0</v>
      </c>
      <c r="P245" s="14">
        <f>J245+K245+L245+M245+N245</f>
        <v>12750</v>
      </c>
      <c r="Q245" s="14">
        <f>+AF245</f>
        <v>2128</v>
      </c>
      <c r="R245" s="14">
        <f>+J245+M245+O245+Q245+H245+I245</f>
        <v>9160.68</v>
      </c>
      <c r="S245" s="14">
        <f>+N245+L245+K245</f>
        <v>9204</v>
      </c>
      <c r="T245" s="14">
        <f>+G245-R245</f>
        <v>50839.32</v>
      </c>
      <c r="U245" s="60">
        <f>+AH245-T245</f>
        <v>0</v>
      </c>
      <c r="V245" t="s">
        <v>349</v>
      </c>
      <c r="W245" t="s">
        <v>54</v>
      </c>
      <c r="X245" t="s">
        <v>1189</v>
      </c>
      <c r="Y245">
        <v>1</v>
      </c>
      <c r="Z245" s="33">
        <v>60000</v>
      </c>
      <c r="AA245">
        <v>0</v>
      </c>
      <c r="AB245" s="33">
        <v>60000</v>
      </c>
      <c r="AC245" s="33">
        <v>1722</v>
      </c>
      <c r="AD245" s="33">
        <v>3486.68</v>
      </c>
      <c r="AE245" s="33">
        <v>1824</v>
      </c>
      <c r="AF245" s="33">
        <v>2128</v>
      </c>
      <c r="AG245" s="33">
        <v>9160.68</v>
      </c>
      <c r="AH245" s="33">
        <v>50839.32</v>
      </c>
      <c r="AI245" s="33" t="s">
        <v>1975</v>
      </c>
      <c r="AJ245" s="33"/>
      <c r="AL245" s="35"/>
      <c r="AM245" s="35"/>
    </row>
    <row r="246" spans="1:39" ht="15.95" customHeight="1" x14ac:dyDescent="0.25">
      <c r="A246" s="11">
        <f t="shared" si="3"/>
        <v>229</v>
      </c>
      <c r="B246" s="12" t="s">
        <v>350</v>
      </c>
      <c r="C246" s="13" t="s">
        <v>351</v>
      </c>
      <c r="D246" s="13" t="s">
        <v>1039</v>
      </c>
      <c r="E246" s="13" t="s">
        <v>44</v>
      </c>
      <c r="F246" s="13" t="s">
        <v>30</v>
      </c>
      <c r="G246" s="14">
        <v>75000</v>
      </c>
      <c r="H246" s="14">
        <v>5991.9</v>
      </c>
      <c r="I246" s="14">
        <v>0</v>
      </c>
      <c r="J246" s="14">
        <f>+G246*2.87%</f>
        <v>2152.5</v>
      </c>
      <c r="K246" s="14">
        <f>G246*7.1%</f>
        <v>5324.9999999999991</v>
      </c>
      <c r="L246" s="14">
        <f>G246*1.15%</f>
        <v>862.5</v>
      </c>
      <c r="M246" s="14">
        <f>+G246*3.04%</f>
        <v>2280</v>
      </c>
      <c r="N246" s="14">
        <f>G246*7.09%</f>
        <v>5317.5</v>
      </c>
      <c r="O246" s="14">
        <v>1587.38</v>
      </c>
      <c r="P246" s="14">
        <f>J246+K246+L246+M246+N246</f>
        <v>15937.5</v>
      </c>
      <c r="Q246" s="14">
        <v>0</v>
      </c>
      <c r="R246" s="14">
        <f>+J246+M246+O246+Q246+H246+I246</f>
        <v>12011.779999999999</v>
      </c>
      <c r="S246" s="14">
        <f>+N246+L246+K246</f>
        <v>11505</v>
      </c>
      <c r="T246" s="14">
        <f>+G246-R246</f>
        <v>62988.22</v>
      </c>
      <c r="U246" s="60">
        <f>+AH246-T246</f>
        <v>0</v>
      </c>
      <c r="V246" t="s">
        <v>351</v>
      </c>
      <c r="W246" t="s">
        <v>1039</v>
      </c>
      <c r="X246" t="s">
        <v>1244</v>
      </c>
      <c r="Y246">
        <v>3</v>
      </c>
      <c r="Z246" s="33">
        <v>75000</v>
      </c>
      <c r="AA246">
        <v>0</v>
      </c>
      <c r="AB246" s="33">
        <v>75000</v>
      </c>
      <c r="AC246" s="33">
        <v>2152.5</v>
      </c>
      <c r="AD246" s="33">
        <v>5991.9</v>
      </c>
      <c r="AE246" s="33">
        <v>2280</v>
      </c>
      <c r="AF246" s="33">
        <v>1587.38</v>
      </c>
      <c r="AG246" s="33">
        <v>12011.78</v>
      </c>
      <c r="AH246" s="33">
        <v>62988.22</v>
      </c>
      <c r="AI246" s="33" t="s">
        <v>1975</v>
      </c>
      <c r="AJ246" s="33"/>
      <c r="AL246" s="35"/>
      <c r="AM246" s="35"/>
    </row>
    <row r="247" spans="1:39" ht="15.95" customHeight="1" x14ac:dyDescent="0.25">
      <c r="A247" s="11">
        <f t="shared" si="3"/>
        <v>230</v>
      </c>
      <c r="B247" s="12" t="s">
        <v>352</v>
      </c>
      <c r="C247" s="13" t="s">
        <v>353</v>
      </c>
      <c r="D247" s="13" t="s">
        <v>140</v>
      </c>
      <c r="E247" s="13" t="s">
        <v>44</v>
      </c>
      <c r="F247" s="13" t="s">
        <v>35</v>
      </c>
      <c r="G247" s="14">
        <v>45000</v>
      </c>
      <c r="H247" s="14">
        <v>1148.33</v>
      </c>
      <c r="I247" s="14"/>
      <c r="J247" s="14">
        <f>+G247*2.87%</f>
        <v>1291.5</v>
      </c>
      <c r="K247" s="14">
        <f>G247*7.1%</f>
        <v>3194.9999999999995</v>
      </c>
      <c r="L247" s="14">
        <f>G247*1.15%</f>
        <v>517.5</v>
      </c>
      <c r="M247" s="14">
        <f>+G247*3.04%</f>
        <v>1368</v>
      </c>
      <c r="N247" s="14">
        <f>G247*7.09%</f>
        <v>3190.5</v>
      </c>
      <c r="O247" s="14">
        <v>0</v>
      </c>
      <c r="P247" s="14">
        <f>J247+K247+L247+M247+N247</f>
        <v>9562.5</v>
      </c>
      <c r="Q247" s="14">
        <f>+AF247</f>
        <v>1401.4</v>
      </c>
      <c r="R247" s="14">
        <f>+J247+M247+O247+Q247+H247+I247</f>
        <v>5209.2299999999996</v>
      </c>
      <c r="S247" s="14">
        <f>+N247+L247+K247</f>
        <v>6903</v>
      </c>
      <c r="T247" s="14">
        <f>+G247-R247</f>
        <v>39790.770000000004</v>
      </c>
      <c r="U247" s="60">
        <f>+AH247-T247</f>
        <v>0</v>
      </c>
      <c r="V247" t="s">
        <v>353</v>
      </c>
      <c r="W247" t="s">
        <v>140</v>
      </c>
      <c r="X247" t="s">
        <v>1777</v>
      </c>
      <c r="Y247">
        <v>4</v>
      </c>
      <c r="Z247" s="33">
        <v>45000</v>
      </c>
      <c r="AA247">
        <v>0</v>
      </c>
      <c r="AB247" s="33">
        <v>45000</v>
      </c>
      <c r="AC247" s="33">
        <v>1291.5</v>
      </c>
      <c r="AD247" s="33">
        <v>1148.33</v>
      </c>
      <c r="AE247" s="33">
        <v>1368</v>
      </c>
      <c r="AF247" s="33">
        <v>1401.4</v>
      </c>
      <c r="AG247" s="33">
        <v>5209.2299999999996</v>
      </c>
      <c r="AH247" s="33">
        <v>39790.769999999997</v>
      </c>
      <c r="AI247" s="33" t="s">
        <v>1975</v>
      </c>
      <c r="AJ247" s="33"/>
      <c r="AL247" s="35"/>
      <c r="AM247" s="35"/>
    </row>
    <row r="248" spans="1:39" ht="15.95" customHeight="1" x14ac:dyDescent="0.25">
      <c r="A248" s="11">
        <f t="shared" si="3"/>
        <v>231</v>
      </c>
      <c r="B248" s="12" t="s">
        <v>352</v>
      </c>
      <c r="C248" s="13" t="s">
        <v>354</v>
      </c>
      <c r="D248" s="13" t="s">
        <v>140</v>
      </c>
      <c r="E248" s="13" t="s">
        <v>44</v>
      </c>
      <c r="F248" s="13" t="s">
        <v>35</v>
      </c>
      <c r="G248" s="14">
        <v>45000</v>
      </c>
      <c r="H248" s="14">
        <v>1148.33</v>
      </c>
      <c r="I248" s="14"/>
      <c r="J248" s="14">
        <f>+G248*2.87%</f>
        <v>1291.5</v>
      </c>
      <c r="K248" s="14">
        <f>G248*7.1%</f>
        <v>3194.9999999999995</v>
      </c>
      <c r="L248" s="14">
        <f>G248*1.15%</f>
        <v>517.5</v>
      </c>
      <c r="M248" s="14">
        <f>+G248*3.04%</f>
        <v>1368</v>
      </c>
      <c r="N248" s="14">
        <f>G248*7.09%</f>
        <v>3190.5</v>
      </c>
      <c r="O248" s="14">
        <v>0</v>
      </c>
      <c r="P248" s="14">
        <f>J248+K248+L248+M248+N248</f>
        <v>9562.5</v>
      </c>
      <c r="Q248" s="14">
        <f>+AF248</f>
        <v>6396</v>
      </c>
      <c r="R248" s="14">
        <f>+J248+M248+O248+Q248+H248+I248</f>
        <v>10203.83</v>
      </c>
      <c r="S248" s="14">
        <f>+N248+L248+K248</f>
        <v>6903</v>
      </c>
      <c r="T248" s="14">
        <f>+G248-R248</f>
        <v>34796.17</v>
      </c>
      <c r="U248" s="60">
        <f>+AH248-T248</f>
        <v>0</v>
      </c>
      <c r="V248" t="s">
        <v>354</v>
      </c>
      <c r="W248" t="s">
        <v>140</v>
      </c>
      <c r="X248" t="s">
        <v>1247</v>
      </c>
      <c r="Y248">
        <v>6</v>
      </c>
      <c r="Z248" s="33">
        <v>45000</v>
      </c>
      <c r="AA248">
        <v>0</v>
      </c>
      <c r="AB248" s="33">
        <v>45000</v>
      </c>
      <c r="AC248" s="33">
        <v>1291.5</v>
      </c>
      <c r="AD248" s="33">
        <v>1148.33</v>
      </c>
      <c r="AE248" s="33">
        <v>1368</v>
      </c>
      <c r="AF248" s="33">
        <v>6396</v>
      </c>
      <c r="AG248" s="33">
        <v>10203.83</v>
      </c>
      <c r="AH248" s="33">
        <v>34796.17</v>
      </c>
      <c r="AI248" s="33" t="s">
        <v>1975</v>
      </c>
      <c r="AJ248" s="33"/>
      <c r="AL248" s="35"/>
      <c r="AM248" s="35"/>
    </row>
    <row r="249" spans="1:39" ht="15.95" customHeight="1" x14ac:dyDescent="0.25">
      <c r="A249" s="11">
        <f t="shared" si="3"/>
        <v>232</v>
      </c>
      <c r="B249" s="12" t="s">
        <v>352</v>
      </c>
      <c r="C249" s="13" t="s">
        <v>355</v>
      </c>
      <c r="D249" s="13" t="s">
        <v>54</v>
      </c>
      <c r="E249" s="13" t="s">
        <v>44</v>
      </c>
      <c r="F249" s="13" t="s">
        <v>35</v>
      </c>
      <c r="G249" s="14">
        <v>70000</v>
      </c>
      <c r="H249" s="14">
        <v>5368.48</v>
      </c>
      <c r="I249" s="14">
        <v>0</v>
      </c>
      <c r="J249" s="14">
        <f>+G249*2.87%</f>
        <v>2009</v>
      </c>
      <c r="K249" s="14">
        <f>G249*7.1%</f>
        <v>4970</v>
      </c>
      <c r="L249" s="14">
        <f>G249*1.15%</f>
        <v>805</v>
      </c>
      <c r="M249" s="14">
        <f>+G249*3.04%</f>
        <v>2128</v>
      </c>
      <c r="N249" s="14">
        <f>G249*7.09%</f>
        <v>4963</v>
      </c>
      <c r="O249" s="14">
        <v>0</v>
      </c>
      <c r="P249" s="14">
        <f>J249+K249+L249+M249+N249</f>
        <v>14875</v>
      </c>
      <c r="Q249" s="14">
        <f>+AF249</f>
        <v>0</v>
      </c>
      <c r="R249" s="14">
        <f>+J249+M249+O249+Q249+H249+I249</f>
        <v>9505.48</v>
      </c>
      <c r="S249" s="14">
        <f>+N249+L249+K249</f>
        <v>10738</v>
      </c>
      <c r="T249" s="14">
        <f>+G249-R249</f>
        <v>60494.520000000004</v>
      </c>
      <c r="U249" s="60">
        <f>+AH249-T249</f>
        <v>0</v>
      </c>
      <c r="V249" t="s">
        <v>355</v>
      </c>
      <c r="W249" t="s">
        <v>54</v>
      </c>
      <c r="X249" t="s">
        <v>1394</v>
      </c>
      <c r="Y249">
        <v>1</v>
      </c>
      <c r="Z249" s="33">
        <v>70000</v>
      </c>
      <c r="AA249">
        <v>0</v>
      </c>
      <c r="AB249" s="33">
        <v>70000</v>
      </c>
      <c r="AC249" s="33">
        <v>2009</v>
      </c>
      <c r="AD249" s="33">
        <v>5368.48</v>
      </c>
      <c r="AE249" s="33">
        <v>2128</v>
      </c>
      <c r="AF249">
        <v>0</v>
      </c>
      <c r="AG249" s="33">
        <v>9505.48</v>
      </c>
      <c r="AH249" s="33">
        <v>60494.52</v>
      </c>
      <c r="AI249" s="33" t="s">
        <v>1975</v>
      </c>
      <c r="AJ249" s="33"/>
      <c r="AL249" s="35"/>
      <c r="AM249" s="35"/>
    </row>
    <row r="250" spans="1:39" ht="15.95" customHeight="1" x14ac:dyDescent="0.25">
      <c r="A250" s="11">
        <f t="shared" si="3"/>
        <v>233</v>
      </c>
      <c r="B250" s="12" t="s">
        <v>356</v>
      </c>
      <c r="C250" s="13" t="s">
        <v>357</v>
      </c>
      <c r="D250" s="13" t="s">
        <v>358</v>
      </c>
      <c r="E250" s="13" t="s">
        <v>29</v>
      </c>
      <c r="F250" s="13" t="s">
        <v>35</v>
      </c>
      <c r="G250" s="14">
        <v>30000</v>
      </c>
      <c r="H250" s="14">
        <v>0</v>
      </c>
      <c r="I250" s="14">
        <v>0</v>
      </c>
      <c r="J250" s="14">
        <f>+G250*2.87%</f>
        <v>861</v>
      </c>
      <c r="K250" s="14">
        <f>G250*7.1%</f>
        <v>2130</v>
      </c>
      <c r="L250" s="14">
        <f>G250*1.15%</f>
        <v>345</v>
      </c>
      <c r="M250" s="14">
        <f>+G250*3.04%</f>
        <v>912</v>
      </c>
      <c r="N250" s="14">
        <f>G250*7.09%</f>
        <v>2127</v>
      </c>
      <c r="O250" s="14">
        <v>0</v>
      </c>
      <c r="P250" s="14">
        <f>J250+K250+L250+M250+N250</f>
        <v>6375</v>
      </c>
      <c r="Q250" s="14">
        <f>+AF250</f>
        <v>946</v>
      </c>
      <c r="R250" s="14">
        <f>+J250+M250+O250+Q250+H250+I250</f>
        <v>2719</v>
      </c>
      <c r="S250" s="14">
        <f>+N250+L250+K250</f>
        <v>4602</v>
      </c>
      <c r="T250" s="14">
        <f>+G250-R250</f>
        <v>27281</v>
      </c>
      <c r="U250" s="60">
        <f>+AH250-T250</f>
        <v>0</v>
      </c>
      <c r="V250" t="s">
        <v>357</v>
      </c>
      <c r="W250" t="s">
        <v>358</v>
      </c>
      <c r="X250" t="s">
        <v>1809</v>
      </c>
      <c r="Y250">
        <v>1</v>
      </c>
      <c r="Z250" s="33">
        <v>30000</v>
      </c>
      <c r="AA250">
        <v>0</v>
      </c>
      <c r="AB250" s="33">
        <v>30000</v>
      </c>
      <c r="AC250">
        <v>861</v>
      </c>
      <c r="AD250">
        <v>0</v>
      </c>
      <c r="AE250">
        <v>912</v>
      </c>
      <c r="AF250">
        <v>946</v>
      </c>
      <c r="AG250" s="33">
        <v>2719</v>
      </c>
      <c r="AH250" s="33">
        <v>27281</v>
      </c>
      <c r="AI250" s="33" t="s">
        <v>1975</v>
      </c>
      <c r="AJ250" s="33"/>
      <c r="AL250" s="35"/>
      <c r="AM250" s="35"/>
    </row>
    <row r="251" spans="1:39" ht="15.95" customHeight="1" x14ac:dyDescent="0.25">
      <c r="A251" s="11">
        <f t="shared" si="3"/>
        <v>234</v>
      </c>
      <c r="B251" s="12" t="s">
        <v>356</v>
      </c>
      <c r="C251" s="13" t="s">
        <v>359</v>
      </c>
      <c r="D251" s="13" t="s">
        <v>267</v>
      </c>
      <c r="E251" s="13" t="s">
        <v>29</v>
      </c>
      <c r="F251" s="13" t="s">
        <v>30</v>
      </c>
      <c r="G251" s="14">
        <v>55000</v>
      </c>
      <c r="H251" s="14">
        <v>2559.6799999999998</v>
      </c>
      <c r="I251" s="14">
        <v>0</v>
      </c>
      <c r="J251" s="14">
        <f>+G251*2.87%</f>
        <v>1578.5</v>
      </c>
      <c r="K251" s="14">
        <f>G251*7.1%</f>
        <v>3904.9999999999995</v>
      </c>
      <c r="L251" s="14">
        <f>G251*1.15%</f>
        <v>632.5</v>
      </c>
      <c r="M251" s="14">
        <f>+G251*3.04%</f>
        <v>1672</v>
      </c>
      <c r="N251" s="14">
        <f>G251*7.09%</f>
        <v>3899.5000000000005</v>
      </c>
      <c r="O251" s="14">
        <v>0</v>
      </c>
      <c r="P251" s="14">
        <f>J251+K251+L251+M251+N251</f>
        <v>11687.5</v>
      </c>
      <c r="Q251" s="14">
        <f>+AF251</f>
        <v>0</v>
      </c>
      <c r="R251" s="14">
        <f>+J251+M251+O251+Q251+H251+I251</f>
        <v>5810.18</v>
      </c>
      <c r="S251" s="14">
        <f>+N251+L251+K251</f>
        <v>8437</v>
      </c>
      <c r="T251" s="14">
        <f>+G251-R251</f>
        <v>49189.82</v>
      </c>
      <c r="U251" s="60">
        <f>+AH251-T251</f>
        <v>0</v>
      </c>
      <c r="V251" t="s">
        <v>359</v>
      </c>
      <c r="W251" t="s">
        <v>267</v>
      </c>
      <c r="X251" t="s">
        <v>1230</v>
      </c>
      <c r="Y251">
        <v>3</v>
      </c>
      <c r="Z251" s="33">
        <v>55000</v>
      </c>
      <c r="AA251">
        <v>0</v>
      </c>
      <c r="AB251" s="33">
        <v>55000</v>
      </c>
      <c r="AC251" s="33">
        <v>1578.5</v>
      </c>
      <c r="AD251" s="33">
        <v>2559.6799999999998</v>
      </c>
      <c r="AE251" s="33">
        <v>1672</v>
      </c>
      <c r="AF251">
        <v>0</v>
      </c>
      <c r="AG251" s="33">
        <v>5810.18</v>
      </c>
      <c r="AH251" s="33">
        <v>49189.82</v>
      </c>
      <c r="AI251" s="33" t="s">
        <v>1975</v>
      </c>
      <c r="AJ251" s="33"/>
      <c r="AL251" s="35"/>
      <c r="AM251" s="35"/>
    </row>
    <row r="252" spans="1:39" ht="15.95" customHeight="1" x14ac:dyDescent="0.25">
      <c r="A252" s="11">
        <f t="shared" si="3"/>
        <v>235</v>
      </c>
      <c r="B252" s="12" t="s">
        <v>212</v>
      </c>
      <c r="C252" s="13" t="s">
        <v>360</v>
      </c>
      <c r="D252" s="13" t="s">
        <v>361</v>
      </c>
      <c r="E252" s="13" t="s">
        <v>29</v>
      </c>
      <c r="F252" s="13" t="s">
        <v>35</v>
      </c>
      <c r="G252" s="14">
        <v>28600</v>
      </c>
      <c r="H252" s="14">
        <v>0</v>
      </c>
      <c r="I252" s="14">
        <v>0</v>
      </c>
      <c r="J252" s="14">
        <f>+G252*2.87%</f>
        <v>820.82</v>
      </c>
      <c r="K252" s="14">
        <f>G252*7.1%</f>
        <v>2030.6</v>
      </c>
      <c r="L252" s="14">
        <f>G252*1.15%</f>
        <v>328.9</v>
      </c>
      <c r="M252" s="14">
        <f>+G252*3.04%</f>
        <v>869.44</v>
      </c>
      <c r="N252" s="14">
        <f>G252*7.09%</f>
        <v>2027.7400000000002</v>
      </c>
      <c r="O252" s="14">
        <v>0</v>
      </c>
      <c r="P252" s="14">
        <f>J252+K252+L252+M252+N252</f>
        <v>6077.5</v>
      </c>
      <c r="Q252" s="14">
        <f>+AF252</f>
        <v>15825.97</v>
      </c>
      <c r="R252" s="14">
        <f>+J252+M252+O252+Q252+H252+I252</f>
        <v>17516.23</v>
      </c>
      <c r="S252" s="14">
        <f>+N252+L252+K252</f>
        <v>4387.24</v>
      </c>
      <c r="T252" s="14">
        <f>+G252-R252</f>
        <v>11083.77</v>
      </c>
      <c r="U252" s="60">
        <f>+AH252-T252</f>
        <v>0</v>
      </c>
      <c r="V252" t="s">
        <v>360</v>
      </c>
      <c r="W252" t="s">
        <v>361</v>
      </c>
      <c r="X252" t="s">
        <v>1188</v>
      </c>
      <c r="Y252">
        <v>25</v>
      </c>
      <c r="Z252" s="33">
        <v>28600</v>
      </c>
      <c r="AA252">
        <v>0</v>
      </c>
      <c r="AB252" s="33">
        <v>28600</v>
      </c>
      <c r="AC252">
        <v>820.82</v>
      </c>
      <c r="AD252">
        <v>0</v>
      </c>
      <c r="AE252">
        <v>869.44</v>
      </c>
      <c r="AF252" s="33">
        <v>15825.97</v>
      </c>
      <c r="AG252" s="33">
        <v>17516.23</v>
      </c>
      <c r="AH252" s="33">
        <v>11083.77</v>
      </c>
      <c r="AI252" s="33" t="s">
        <v>1975</v>
      </c>
      <c r="AJ252" s="33"/>
      <c r="AL252" s="35"/>
      <c r="AM252" s="35"/>
    </row>
    <row r="253" spans="1:39" ht="15.95" customHeight="1" x14ac:dyDescent="0.25">
      <c r="A253" s="11">
        <f t="shared" si="3"/>
        <v>236</v>
      </c>
      <c r="B253" s="12" t="s">
        <v>212</v>
      </c>
      <c r="C253" s="13" t="s">
        <v>362</v>
      </c>
      <c r="D253" s="13" t="s">
        <v>165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>+G253*2.87%</f>
        <v>631.4</v>
      </c>
      <c r="K253" s="14">
        <f>G253*7.1%</f>
        <v>1561.9999999999998</v>
      </c>
      <c r="L253" s="14">
        <f>G253*1.15%</f>
        <v>253</v>
      </c>
      <c r="M253" s="14">
        <f>+G253*3.04%</f>
        <v>668.8</v>
      </c>
      <c r="N253" s="14">
        <f>G253*7.09%</f>
        <v>1559.8000000000002</v>
      </c>
      <c r="O253" s="14">
        <v>0</v>
      </c>
      <c r="P253" s="14">
        <f>J253+K253+L253+M253+N253</f>
        <v>4675</v>
      </c>
      <c r="Q253" s="14">
        <f>+AF253</f>
        <v>7045.57</v>
      </c>
      <c r="R253" s="14">
        <f>+J253+M253+O253+Q253+H253+I253</f>
        <v>8345.77</v>
      </c>
      <c r="S253" s="25"/>
      <c r="T253" s="14">
        <f>+G253-R253</f>
        <v>13654.23</v>
      </c>
      <c r="U253" s="60">
        <f>+AH253-T253</f>
        <v>0</v>
      </c>
      <c r="V253" t="s">
        <v>362</v>
      </c>
      <c r="W253" t="s">
        <v>165</v>
      </c>
      <c r="X253" t="s">
        <v>1174</v>
      </c>
      <c r="Y253">
        <v>13</v>
      </c>
      <c r="Z253" s="33">
        <v>22000</v>
      </c>
      <c r="AA253">
        <v>0</v>
      </c>
      <c r="AB253" s="33">
        <v>22000</v>
      </c>
      <c r="AC253">
        <v>631.4</v>
      </c>
      <c r="AD253">
        <v>0</v>
      </c>
      <c r="AE253">
        <v>668.8</v>
      </c>
      <c r="AF253" s="33">
        <v>7045.57</v>
      </c>
      <c r="AG253" s="33">
        <v>8345.77</v>
      </c>
      <c r="AH253" s="33">
        <v>13654.23</v>
      </c>
      <c r="AI253" s="33" t="s">
        <v>1975</v>
      </c>
      <c r="AJ253" s="33"/>
      <c r="AL253" s="35"/>
      <c r="AM253" s="35"/>
    </row>
    <row r="254" spans="1:39" ht="15.95" customHeight="1" x14ac:dyDescent="0.25">
      <c r="A254" s="11">
        <f t="shared" si="3"/>
        <v>237</v>
      </c>
      <c r="B254" s="28" t="s">
        <v>212</v>
      </c>
      <c r="C254" s="29" t="s">
        <v>363</v>
      </c>
      <c r="D254" s="13" t="s">
        <v>165</v>
      </c>
      <c r="E254" s="13" t="s">
        <v>29</v>
      </c>
      <c r="F254" s="29" t="s">
        <v>30</v>
      </c>
      <c r="G254" s="30">
        <v>22000</v>
      </c>
      <c r="H254" s="14">
        <v>0</v>
      </c>
      <c r="I254" s="30">
        <v>0</v>
      </c>
      <c r="J254" s="14">
        <f>+G254*2.87%</f>
        <v>631.4</v>
      </c>
      <c r="K254" s="14">
        <f>G254*7.1%</f>
        <v>1561.9999999999998</v>
      </c>
      <c r="L254" s="14">
        <f>G254*1.15%</f>
        <v>253</v>
      </c>
      <c r="M254" s="14">
        <f>+G254*3.04%</f>
        <v>668.8</v>
      </c>
      <c r="N254" s="14">
        <f>G254*7.09%</f>
        <v>1559.8000000000002</v>
      </c>
      <c r="O254" s="14">
        <v>0</v>
      </c>
      <c r="P254" s="14">
        <f>J254+K254+L254+M254+N254</f>
        <v>4675</v>
      </c>
      <c r="Q254" s="14">
        <f>+AF254</f>
        <v>2547</v>
      </c>
      <c r="R254" s="14">
        <f>+J254+M254+O254+Q254+H254+I254</f>
        <v>3847.2</v>
      </c>
      <c r="S254" s="14">
        <f>+N254+L254+K254</f>
        <v>3374.8</v>
      </c>
      <c r="T254" s="14">
        <f>+G254-R254</f>
        <v>18152.8</v>
      </c>
      <c r="U254" s="60">
        <f>+AH254-T254</f>
        <v>0</v>
      </c>
      <c r="V254" t="s">
        <v>363</v>
      </c>
      <c r="W254" t="s">
        <v>165</v>
      </c>
      <c r="X254" t="s">
        <v>1231</v>
      </c>
      <c r="Y254">
        <v>14</v>
      </c>
      <c r="Z254" s="33">
        <v>22000</v>
      </c>
      <c r="AA254">
        <v>0</v>
      </c>
      <c r="AB254" s="33">
        <v>22000</v>
      </c>
      <c r="AC254">
        <v>631.4</v>
      </c>
      <c r="AD254">
        <v>0</v>
      </c>
      <c r="AE254">
        <v>668.8</v>
      </c>
      <c r="AF254" s="33">
        <v>2547</v>
      </c>
      <c r="AG254" s="33">
        <v>3847.2</v>
      </c>
      <c r="AH254" s="33">
        <v>18152.8</v>
      </c>
      <c r="AI254" s="33" t="s">
        <v>1975</v>
      </c>
      <c r="AJ254" s="33"/>
      <c r="AL254" s="35"/>
      <c r="AM254" s="35"/>
    </row>
    <row r="255" spans="1:39" ht="15.95" customHeight="1" x14ac:dyDescent="0.25">
      <c r="A255" s="11">
        <f t="shared" si="3"/>
        <v>238</v>
      </c>
      <c r="B255" s="12" t="s">
        <v>212</v>
      </c>
      <c r="C255" s="13" t="s">
        <v>364</v>
      </c>
      <c r="D255" s="13" t="s">
        <v>165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>+G255*2.87%</f>
        <v>631.4</v>
      </c>
      <c r="K255" s="14">
        <f>G255*7.1%</f>
        <v>1561.9999999999998</v>
      </c>
      <c r="L255" s="14">
        <f>G255*1.15%</f>
        <v>253</v>
      </c>
      <c r="M255" s="14">
        <f>+G255*3.04%</f>
        <v>668.8</v>
      </c>
      <c r="N255" s="14">
        <f>G255*7.09%</f>
        <v>1559.8000000000002</v>
      </c>
      <c r="O255" s="14">
        <v>0</v>
      </c>
      <c r="P255" s="14">
        <f>J255+K255+L255+M255+N255</f>
        <v>4675</v>
      </c>
      <c r="Q255" s="14">
        <f>+AF255</f>
        <v>5366</v>
      </c>
      <c r="R255" s="14">
        <f>+J255+M255+O255+Q255+H255+I255</f>
        <v>6666.2</v>
      </c>
      <c r="S255" s="14">
        <f>+N255+L255+K255</f>
        <v>3374.8</v>
      </c>
      <c r="T255" s="14">
        <f>+G255-R255</f>
        <v>15333.8</v>
      </c>
      <c r="U255" s="60">
        <f>+AH255-T255</f>
        <v>0</v>
      </c>
      <c r="V255" t="s">
        <v>364</v>
      </c>
      <c r="W255" t="s">
        <v>165</v>
      </c>
      <c r="X255" t="s">
        <v>1302</v>
      </c>
      <c r="Y255">
        <v>15</v>
      </c>
      <c r="Z255" s="33">
        <v>22000</v>
      </c>
      <c r="AA255">
        <v>0</v>
      </c>
      <c r="AB255" s="33">
        <v>22000</v>
      </c>
      <c r="AC255">
        <v>631.4</v>
      </c>
      <c r="AD255">
        <v>0</v>
      </c>
      <c r="AE255">
        <v>668.8</v>
      </c>
      <c r="AF255" s="33">
        <v>5366</v>
      </c>
      <c r="AG255" s="33">
        <v>6666.2</v>
      </c>
      <c r="AH255" s="33">
        <v>15333.8</v>
      </c>
      <c r="AI255" s="33" t="s">
        <v>1975</v>
      </c>
      <c r="AJ255" s="33"/>
      <c r="AL255" s="35"/>
      <c r="AM255" s="35"/>
    </row>
    <row r="256" spans="1:39" ht="15.95" customHeight="1" x14ac:dyDescent="0.25">
      <c r="A256" s="11">
        <f t="shared" si="3"/>
        <v>239</v>
      </c>
      <c r="B256" s="12" t="s">
        <v>212</v>
      </c>
      <c r="C256" s="13" t="s">
        <v>365</v>
      </c>
      <c r="D256" s="13" t="s">
        <v>361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>+G256*2.87%</f>
        <v>861</v>
      </c>
      <c r="K256" s="14">
        <f>G256*7.1%</f>
        <v>2130</v>
      </c>
      <c r="L256" s="14">
        <f>G256*1.15%</f>
        <v>345</v>
      </c>
      <c r="M256" s="14">
        <f>+G256*3.04%</f>
        <v>912</v>
      </c>
      <c r="N256" s="14">
        <f>G256*7.09%</f>
        <v>2127</v>
      </c>
      <c r="O256" s="14">
        <v>0</v>
      </c>
      <c r="P256" s="14">
        <f>J256+K256+L256+M256+N256</f>
        <v>6375</v>
      </c>
      <c r="Q256" s="14">
        <f>+AF256</f>
        <v>19740.37</v>
      </c>
      <c r="R256" s="14">
        <f>+J256+M256+O256+Q256+H256+I256</f>
        <v>21513.37</v>
      </c>
      <c r="S256" s="14">
        <f>+N256+L256+K256</f>
        <v>4602</v>
      </c>
      <c r="T256" s="14">
        <f>+G256-R256</f>
        <v>8486.630000000001</v>
      </c>
      <c r="U256" s="60">
        <f>+AH256-T256</f>
        <v>0</v>
      </c>
      <c r="V256" t="s">
        <v>365</v>
      </c>
      <c r="W256" t="s">
        <v>361</v>
      </c>
      <c r="X256" t="s">
        <v>1176</v>
      </c>
      <c r="Y256">
        <v>7</v>
      </c>
      <c r="Z256" s="33">
        <v>30000</v>
      </c>
      <c r="AA256">
        <v>0</v>
      </c>
      <c r="AB256" s="33">
        <v>30000</v>
      </c>
      <c r="AC256">
        <v>861</v>
      </c>
      <c r="AD256">
        <v>0</v>
      </c>
      <c r="AE256">
        <v>912</v>
      </c>
      <c r="AF256" s="33">
        <v>19740.37</v>
      </c>
      <c r="AG256" s="33">
        <v>21513.37</v>
      </c>
      <c r="AH256" s="33">
        <v>8486.6299999999992</v>
      </c>
      <c r="AI256" s="33" t="s">
        <v>1975</v>
      </c>
      <c r="AJ256" s="33"/>
      <c r="AL256" s="35"/>
      <c r="AM256" s="35"/>
    </row>
    <row r="257" spans="1:39" ht="15.95" customHeight="1" x14ac:dyDescent="0.25">
      <c r="A257" s="11">
        <f t="shared" si="3"/>
        <v>240</v>
      </c>
      <c r="B257" s="12" t="s">
        <v>212</v>
      </c>
      <c r="C257" s="13" t="s">
        <v>366</v>
      </c>
      <c r="D257" s="13" t="s">
        <v>165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>+G257*2.87%</f>
        <v>861</v>
      </c>
      <c r="K257" s="14">
        <f>G257*7.1%</f>
        <v>2130</v>
      </c>
      <c r="L257" s="14">
        <f>G257*1.15%</f>
        <v>345</v>
      </c>
      <c r="M257" s="14">
        <f>+G257*3.04%</f>
        <v>912</v>
      </c>
      <c r="N257" s="14">
        <f>G257*7.09%</f>
        <v>2127</v>
      </c>
      <c r="O257" s="14">
        <v>0</v>
      </c>
      <c r="P257" s="14">
        <f>J257+K257+L257+M257+N257</f>
        <v>6375</v>
      </c>
      <c r="Q257" s="14">
        <f>+AF257</f>
        <v>9213.48</v>
      </c>
      <c r="R257" s="14">
        <f>+J257+M257+O257+Q257+H257+I257</f>
        <v>10986.48</v>
      </c>
      <c r="S257" s="14">
        <f>+N257+L257+K257</f>
        <v>4602</v>
      </c>
      <c r="T257" s="14">
        <f>+G257-R257</f>
        <v>19013.52</v>
      </c>
      <c r="U257" s="60">
        <f>+AH257-T257</f>
        <v>0</v>
      </c>
      <c r="V257" t="s">
        <v>366</v>
      </c>
      <c r="W257" t="s">
        <v>165</v>
      </c>
      <c r="X257" t="s">
        <v>1241</v>
      </c>
      <c r="Y257">
        <v>8</v>
      </c>
      <c r="Z257" s="33">
        <v>30000</v>
      </c>
      <c r="AA257">
        <v>0</v>
      </c>
      <c r="AB257" s="33">
        <v>30000</v>
      </c>
      <c r="AC257">
        <v>861</v>
      </c>
      <c r="AD257">
        <v>0</v>
      </c>
      <c r="AE257">
        <v>912</v>
      </c>
      <c r="AF257" s="33">
        <v>9213.48</v>
      </c>
      <c r="AG257" s="33">
        <v>10986.48</v>
      </c>
      <c r="AH257" s="33">
        <v>19013.52</v>
      </c>
      <c r="AI257" s="33" t="s">
        <v>1975</v>
      </c>
      <c r="AJ257" s="33"/>
      <c r="AL257" s="35"/>
      <c r="AM257" s="35"/>
    </row>
    <row r="258" spans="1:39" ht="15.95" customHeight="1" x14ac:dyDescent="0.25">
      <c r="A258" s="11">
        <f t="shared" si="3"/>
        <v>241</v>
      </c>
      <c r="B258" s="12" t="s">
        <v>212</v>
      </c>
      <c r="C258" s="13" t="s">
        <v>368</v>
      </c>
      <c r="D258" s="13" t="s">
        <v>369</v>
      </c>
      <c r="E258" s="13" t="s">
        <v>29</v>
      </c>
      <c r="F258" s="13" t="s">
        <v>35</v>
      </c>
      <c r="G258" s="14">
        <v>22000</v>
      </c>
      <c r="H258" s="14">
        <v>0</v>
      </c>
      <c r="I258" s="14">
        <v>0</v>
      </c>
      <c r="J258" s="14">
        <f>+G258*2.87%</f>
        <v>631.4</v>
      </c>
      <c r="K258" s="14">
        <f>G258*7.1%</f>
        <v>1561.9999999999998</v>
      </c>
      <c r="L258" s="14">
        <f>G258*1.15%</f>
        <v>253</v>
      </c>
      <c r="M258" s="14">
        <f>+G258*3.04%</f>
        <v>668.8</v>
      </c>
      <c r="N258" s="14">
        <f>G258*7.09%</f>
        <v>1559.8000000000002</v>
      </c>
      <c r="O258" s="14">
        <v>0</v>
      </c>
      <c r="P258" s="14">
        <f>J258+K258+L258+M258+N258</f>
        <v>4675</v>
      </c>
      <c r="Q258" s="14">
        <f>+AF258</f>
        <v>15222.99</v>
      </c>
      <c r="R258" s="14">
        <f>+J258+M258+O258+Q258+H258+I258</f>
        <v>16523.189999999999</v>
      </c>
      <c r="S258" s="14">
        <f>+N258+L258+K258</f>
        <v>3374.8</v>
      </c>
      <c r="T258" s="14">
        <f>+G258-R258</f>
        <v>5476.8100000000013</v>
      </c>
      <c r="U258" s="60">
        <f>+AH258-T258</f>
        <v>0</v>
      </c>
      <c r="V258" t="s">
        <v>368</v>
      </c>
      <c r="W258" t="s">
        <v>369</v>
      </c>
      <c r="X258" t="s">
        <v>1164</v>
      </c>
      <c r="Y258">
        <v>29</v>
      </c>
      <c r="Z258" s="33">
        <v>22000</v>
      </c>
      <c r="AA258">
        <v>0</v>
      </c>
      <c r="AB258" s="33">
        <v>22000</v>
      </c>
      <c r="AC258">
        <v>631.4</v>
      </c>
      <c r="AD258">
        <v>0</v>
      </c>
      <c r="AE258">
        <v>668.8</v>
      </c>
      <c r="AF258" s="33">
        <v>15222.99</v>
      </c>
      <c r="AG258" s="33">
        <v>16523.189999999999</v>
      </c>
      <c r="AH258" s="33">
        <v>5476.81</v>
      </c>
      <c r="AI258" s="33" t="s">
        <v>1975</v>
      </c>
      <c r="AJ258" s="33"/>
      <c r="AL258" s="35"/>
      <c r="AM258" s="35"/>
    </row>
    <row r="259" spans="1:39" ht="15.95" customHeight="1" x14ac:dyDescent="0.25">
      <c r="A259" s="11">
        <f t="shared" si="3"/>
        <v>242</v>
      </c>
      <c r="B259" s="12" t="s">
        <v>212</v>
      </c>
      <c r="C259" s="13" t="s">
        <v>370</v>
      </c>
      <c r="D259" s="13" t="s">
        <v>361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>+G259*2.87%</f>
        <v>861</v>
      </c>
      <c r="K259" s="14">
        <f>G259*7.1%</f>
        <v>2130</v>
      </c>
      <c r="L259" s="14">
        <f>G259*1.15%</f>
        <v>345</v>
      </c>
      <c r="M259" s="14">
        <f>+G259*3.04%</f>
        <v>912</v>
      </c>
      <c r="N259" s="14">
        <f>G259*7.09%</f>
        <v>2127</v>
      </c>
      <c r="O259" s="14">
        <v>0</v>
      </c>
      <c r="P259" s="14">
        <f>J259+K259+L259+M259+N259</f>
        <v>6375</v>
      </c>
      <c r="Q259" s="14">
        <f>+AF259</f>
        <v>13272.91</v>
      </c>
      <c r="R259" s="14">
        <f>+J259+M259+O259+Q259+H259+I259</f>
        <v>15045.91</v>
      </c>
      <c r="S259" s="14">
        <f>+N259+L259+K259</f>
        <v>4602</v>
      </c>
      <c r="T259" s="14">
        <f>+G259-R259</f>
        <v>14954.09</v>
      </c>
      <c r="U259" s="60">
        <f>+AH259-T259</f>
        <v>0</v>
      </c>
      <c r="V259" t="s">
        <v>370</v>
      </c>
      <c r="W259" t="s">
        <v>361</v>
      </c>
      <c r="X259" t="s">
        <v>1178</v>
      </c>
      <c r="Y259">
        <v>9</v>
      </c>
      <c r="Z259" s="33">
        <v>30000</v>
      </c>
      <c r="AA259">
        <v>0</v>
      </c>
      <c r="AB259" s="33">
        <v>30000</v>
      </c>
      <c r="AC259">
        <v>861</v>
      </c>
      <c r="AD259">
        <v>0</v>
      </c>
      <c r="AE259">
        <v>912</v>
      </c>
      <c r="AF259" s="33">
        <v>13272.91</v>
      </c>
      <c r="AG259" s="33">
        <v>15045.91</v>
      </c>
      <c r="AH259" s="33">
        <v>14954.09</v>
      </c>
      <c r="AI259" s="33" t="s">
        <v>1975</v>
      </c>
      <c r="AJ259" s="33"/>
      <c r="AL259" s="35"/>
      <c r="AM259" s="35"/>
    </row>
    <row r="260" spans="1:39" ht="15.95" customHeight="1" x14ac:dyDescent="0.25">
      <c r="A260" s="11">
        <f t="shared" si="3"/>
        <v>243</v>
      </c>
      <c r="B260" s="12" t="s">
        <v>212</v>
      </c>
      <c r="C260" s="13" t="s">
        <v>371</v>
      </c>
      <c r="D260" s="13" t="s">
        <v>165</v>
      </c>
      <c r="E260" s="13" t="s">
        <v>29</v>
      </c>
      <c r="F260" s="13" t="s">
        <v>30</v>
      </c>
      <c r="G260" s="14">
        <v>22000</v>
      </c>
      <c r="H260" s="14">
        <v>0</v>
      </c>
      <c r="I260" s="14">
        <v>0</v>
      </c>
      <c r="J260" s="14">
        <f>+G260*2.87%</f>
        <v>631.4</v>
      </c>
      <c r="K260" s="14">
        <f>G260*7.1%</f>
        <v>1561.9999999999998</v>
      </c>
      <c r="L260" s="14">
        <f>G260*1.15%</f>
        <v>253</v>
      </c>
      <c r="M260" s="14">
        <f>+G260*3.04%</f>
        <v>668.8</v>
      </c>
      <c r="N260" s="14">
        <f>G260*7.09%</f>
        <v>1559.8000000000002</v>
      </c>
      <c r="O260" s="14">
        <v>1597.31</v>
      </c>
      <c r="P260" s="14">
        <f>J260+K260+L260+M260+N260</f>
        <v>4675</v>
      </c>
      <c r="Q260" s="14">
        <v>13699.070000000002</v>
      </c>
      <c r="R260" s="14">
        <f>+J260+M260+O260+Q260+H260+I260</f>
        <v>16596.580000000002</v>
      </c>
      <c r="S260" s="14">
        <f>+N260+L260+K260</f>
        <v>3374.8</v>
      </c>
      <c r="T260" s="14">
        <f>+G260-R260</f>
        <v>5403.4199999999983</v>
      </c>
      <c r="U260" s="60">
        <f>+AH260-T260</f>
        <v>0</v>
      </c>
      <c r="V260" t="s">
        <v>371</v>
      </c>
      <c r="W260" t="s">
        <v>165</v>
      </c>
      <c r="X260" t="s">
        <v>1133</v>
      </c>
      <c r="Y260">
        <v>16</v>
      </c>
      <c r="Z260" s="33">
        <v>22000</v>
      </c>
      <c r="AA260">
        <v>0</v>
      </c>
      <c r="AB260" s="33">
        <v>22000</v>
      </c>
      <c r="AC260">
        <v>631.4</v>
      </c>
      <c r="AD260">
        <v>0</v>
      </c>
      <c r="AE260">
        <v>668.8</v>
      </c>
      <c r="AF260" s="33">
        <v>15296.38</v>
      </c>
      <c r="AG260" s="33">
        <v>16596.580000000002</v>
      </c>
      <c r="AH260" s="33">
        <v>5403.42</v>
      </c>
      <c r="AI260" s="33" t="s">
        <v>1975</v>
      </c>
      <c r="AJ260" s="33"/>
      <c r="AL260" s="35"/>
      <c r="AM260" s="35"/>
    </row>
    <row r="261" spans="1:39" ht="15.95" customHeight="1" x14ac:dyDescent="0.25">
      <c r="A261" s="11">
        <f t="shared" si="3"/>
        <v>244</v>
      </c>
      <c r="B261" s="12" t="s">
        <v>212</v>
      </c>
      <c r="C261" s="13" t="s">
        <v>372</v>
      </c>
      <c r="D261" s="13" t="s">
        <v>163</v>
      </c>
      <c r="E261" s="13" t="s">
        <v>29</v>
      </c>
      <c r="F261" s="13" t="s">
        <v>35</v>
      </c>
      <c r="G261" s="14">
        <v>30000</v>
      </c>
      <c r="H261" s="14">
        <v>0</v>
      </c>
      <c r="I261" s="14">
        <v>0</v>
      </c>
      <c r="J261" s="14">
        <f>+G261*2.87%</f>
        <v>861</v>
      </c>
      <c r="K261" s="14">
        <f>G261*7.1%</f>
        <v>2130</v>
      </c>
      <c r="L261" s="14">
        <f>G261*1.15%</f>
        <v>345</v>
      </c>
      <c r="M261" s="14">
        <f>+G261*3.04%</f>
        <v>912</v>
      </c>
      <c r="N261" s="14">
        <f>G261*7.09%</f>
        <v>2127</v>
      </c>
      <c r="O261" s="14">
        <v>0</v>
      </c>
      <c r="P261" s="14">
        <f>J261+K261+L261+M261+N261</f>
        <v>6375</v>
      </c>
      <c r="Q261" s="14">
        <f>+AF261</f>
        <v>12456.69</v>
      </c>
      <c r="R261" s="14">
        <f>+J261+M261+O261+Q261+H261+I261</f>
        <v>14229.69</v>
      </c>
      <c r="S261" s="14">
        <f>+N261+L261+K261</f>
        <v>4602</v>
      </c>
      <c r="T261" s="14">
        <f>+G261-R261</f>
        <v>15770.31</v>
      </c>
      <c r="U261" s="60">
        <f>+AH261-T261</f>
        <v>0</v>
      </c>
      <c r="V261" t="s">
        <v>372</v>
      </c>
      <c r="W261" t="s">
        <v>163</v>
      </c>
      <c r="X261" t="s">
        <v>1662</v>
      </c>
      <c r="Y261">
        <v>6</v>
      </c>
      <c r="Z261" s="33">
        <v>30000</v>
      </c>
      <c r="AA261">
        <v>0</v>
      </c>
      <c r="AB261" s="33">
        <v>30000</v>
      </c>
      <c r="AC261">
        <v>861</v>
      </c>
      <c r="AD261">
        <v>0</v>
      </c>
      <c r="AE261">
        <v>912</v>
      </c>
      <c r="AF261" s="33">
        <v>12456.69</v>
      </c>
      <c r="AG261" s="33">
        <v>14229.69</v>
      </c>
      <c r="AH261" s="33">
        <v>15770.31</v>
      </c>
      <c r="AI261" s="33" t="s">
        <v>1975</v>
      </c>
      <c r="AJ261" s="33"/>
      <c r="AL261" s="35"/>
      <c r="AM261" s="35"/>
    </row>
    <row r="262" spans="1:39" ht="15.95" customHeight="1" x14ac:dyDescent="0.25">
      <c r="A262" s="11">
        <f t="shared" si="3"/>
        <v>245</v>
      </c>
      <c r="B262" s="12" t="s">
        <v>212</v>
      </c>
      <c r="C262" s="13" t="s">
        <v>373</v>
      </c>
      <c r="D262" s="13" t="s">
        <v>496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>+G262*2.87%</f>
        <v>631.4</v>
      </c>
      <c r="K262" s="14">
        <f>G262*7.1%</f>
        <v>1561.9999999999998</v>
      </c>
      <c r="L262" s="14">
        <f>G262*1.15%</f>
        <v>253</v>
      </c>
      <c r="M262" s="14">
        <f>+G262*3.04%</f>
        <v>668.8</v>
      </c>
      <c r="N262" s="14">
        <f>G262*7.09%</f>
        <v>1559.8000000000002</v>
      </c>
      <c r="O262" s="14">
        <v>0</v>
      </c>
      <c r="P262" s="14">
        <f>J262+K262+L262+M262+N262</f>
        <v>4675</v>
      </c>
      <c r="Q262" s="14">
        <f>+AF262</f>
        <v>6129.65</v>
      </c>
      <c r="R262" s="14">
        <f>+J262+M262+O262+Q262+H262+I262</f>
        <v>7429.8499999999995</v>
      </c>
      <c r="S262" s="14">
        <f>+N262+L262+K262</f>
        <v>3374.8</v>
      </c>
      <c r="T262" s="14">
        <f>+G262-R262</f>
        <v>14570.150000000001</v>
      </c>
      <c r="U262" s="60">
        <f>+AH262-T262</f>
        <v>0</v>
      </c>
      <c r="V262" t="s">
        <v>373</v>
      </c>
      <c r="W262" t="s">
        <v>496</v>
      </c>
      <c r="X262" t="s">
        <v>1105</v>
      </c>
      <c r="Y262">
        <v>32</v>
      </c>
      <c r="Z262" s="33">
        <v>22000</v>
      </c>
      <c r="AA262">
        <v>0</v>
      </c>
      <c r="AB262" s="33">
        <v>22000</v>
      </c>
      <c r="AC262">
        <v>631.4</v>
      </c>
      <c r="AD262">
        <v>0</v>
      </c>
      <c r="AE262">
        <v>668.8</v>
      </c>
      <c r="AF262" s="33">
        <v>6129.65</v>
      </c>
      <c r="AG262" s="33">
        <v>7429.85</v>
      </c>
      <c r="AH262" s="33">
        <v>14570.15</v>
      </c>
      <c r="AI262" s="33" t="s">
        <v>1975</v>
      </c>
      <c r="AJ262" s="33"/>
      <c r="AL262" s="35"/>
      <c r="AM262" s="35"/>
    </row>
    <row r="263" spans="1:39" ht="15.95" customHeight="1" x14ac:dyDescent="0.25">
      <c r="A263" s="11">
        <f t="shared" si="3"/>
        <v>246</v>
      </c>
      <c r="B263" s="12" t="s">
        <v>212</v>
      </c>
      <c r="C263" s="13" t="s">
        <v>374</v>
      </c>
      <c r="D263" s="13" t="s">
        <v>37</v>
      </c>
      <c r="E263" s="13" t="s">
        <v>29</v>
      </c>
      <c r="F263" s="13" t="s">
        <v>35</v>
      </c>
      <c r="G263" s="14">
        <v>34000</v>
      </c>
      <c r="H263" s="14">
        <v>0</v>
      </c>
      <c r="I263" s="14">
        <v>0</v>
      </c>
      <c r="J263" s="14">
        <f>+G263*2.87%</f>
        <v>975.8</v>
      </c>
      <c r="K263" s="14">
        <f>G263*7.1%</f>
        <v>2414</v>
      </c>
      <c r="L263" s="14">
        <f>G263*1.15%</f>
        <v>391</v>
      </c>
      <c r="M263" s="14">
        <f>+G263*3.04%</f>
        <v>1033.5999999999999</v>
      </c>
      <c r="N263" s="14">
        <f>G263*7.09%</f>
        <v>2410.6000000000004</v>
      </c>
      <c r="O263" s="14">
        <v>0</v>
      </c>
      <c r="P263" s="14">
        <f>J263+K263+L263+M263+N263</f>
        <v>7225</v>
      </c>
      <c r="Q263" s="14">
        <f>+AF263</f>
        <v>9481.32</v>
      </c>
      <c r="R263" s="14">
        <f>+J263+M263+O263+Q263+H263+I263</f>
        <v>11490.72</v>
      </c>
      <c r="S263" s="14">
        <f>+N263+L263+K263</f>
        <v>5215.6000000000004</v>
      </c>
      <c r="T263" s="14">
        <f>+G263-R263</f>
        <v>22509.279999999999</v>
      </c>
      <c r="U263" s="60">
        <f>+AH263-T263</f>
        <v>0</v>
      </c>
      <c r="V263" t="s">
        <v>374</v>
      </c>
      <c r="W263" t="s">
        <v>37</v>
      </c>
      <c r="X263" t="s">
        <v>1665</v>
      </c>
      <c r="Y263">
        <v>12</v>
      </c>
      <c r="Z263" s="33">
        <v>34000</v>
      </c>
      <c r="AA263">
        <v>0</v>
      </c>
      <c r="AB263" s="33">
        <v>34000</v>
      </c>
      <c r="AC263">
        <v>975.8</v>
      </c>
      <c r="AD263">
        <v>0</v>
      </c>
      <c r="AE263" s="33">
        <v>1033.5999999999999</v>
      </c>
      <c r="AF263" s="33">
        <v>9481.32</v>
      </c>
      <c r="AG263" s="33">
        <v>11490.72</v>
      </c>
      <c r="AH263" s="33">
        <v>22509.279999999999</v>
      </c>
      <c r="AI263" s="33" t="s">
        <v>1975</v>
      </c>
      <c r="AJ263" s="33"/>
      <c r="AL263" s="35"/>
      <c r="AM263" s="35"/>
    </row>
    <row r="264" spans="1:39" ht="15.95" customHeight="1" x14ac:dyDescent="0.25">
      <c r="A264" s="11">
        <f t="shared" si="3"/>
        <v>247</v>
      </c>
      <c r="B264" s="12" t="s">
        <v>212</v>
      </c>
      <c r="C264" s="13" t="s">
        <v>375</v>
      </c>
      <c r="D264" s="13" t="s">
        <v>496</v>
      </c>
      <c r="E264" s="13" t="s">
        <v>29</v>
      </c>
      <c r="F264" s="13" t="s">
        <v>35</v>
      </c>
      <c r="G264" s="14">
        <v>22000</v>
      </c>
      <c r="H264" s="14">
        <v>0</v>
      </c>
      <c r="I264" s="14">
        <v>0</v>
      </c>
      <c r="J264" s="14">
        <f>+G264*2.87%</f>
        <v>631.4</v>
      </c>
      <c r="K264" s="14">
        <f>G264*7.1%</f>
        <v>1561.9999999999998</v>
      </c>
      <c r="L264" s="14">
        <f>G264*1.15%</f>
        <v>253</v>
      </c>
      <c r="M264" s="14">
        <f>+G264*3.04%</f>
        <v>668.8</v>
      </c>
      <c r="N264" s="14">
        <f>G264*7.09%</f>
        <v>1559.8000000000002</v>
      </c>
      <c r="O264" s="14">
        <v>0</v>
      </c>
      <c r="P264" s="14">
        <f>J264+K264+L264+M264+N264</f>
        <v>4675</v>
      </c>
      <c r="Q264" s="14">
        <f>+AF264</f>
        <v>3998.25</v>
      </c>
      <c r="R264" s="14">
        <f>+J264+M264+O264+Q264+H264+I264</f>
        <v>5298.45</v>
      </c>
      <c r="S264" s="14">
        <f>+N264+L264+K264</f>
        <v>3374.8</v>
      </c>
      <c r="T264" s="14">
        <f>+G264-R264</f>
        <v>16701.55</v>
      </c>
      <c r="U264" s="60">
        <f>+AH264-T264</f>
        <v>0</v>
      </c>
      <c r="V264" t="s">
        <v>375</v>
      </c>
      <c r="W264" t="s">
        <v>496</v>
      </c>
      <c r="X264" t="s">
        <v>1153</v>
      </c>
      <c r="Y264">
        <v>33</v>
      </c>
      <c r="Z264" s="33">
        <v>22000</v>
      </c>
      <c r="AA264">
        <v>0</v>
      </c>
      <c r="AB264" s="33">
        <v>22000</v>
      </c>
      <c r="AC264">
        <v>631.4</v>
      </c>
      <c r="AD264">
        <v>0</v>
      </c>
      <c r="AE264">
        <v>668.8</v>
      </c>
      <c r="AF264" s="33">
        <v>3998.25</v>
      </c>
      <c r="AG264" s="33">
        <v>5298.45</v>
      </c>
      <c r="AH264" s="33">
        <v>16701.55</v>
      </c>
      <c r="AI264" s="33" t="s">
        <v>1975</v>
      </c>
      <c r="AJ264" s="33"/>
      <c r="AL264" s="35"/>
      <c r="AM264" s="35"/>
    </row>
    <row r="265" spans="1:39" ht="15.95" customHeight="1" x14ac:dyDescent="0.25">
      <c r="A265" s="11">
        <f t="shared" si="3"/>
        <v>248</v>
      </c>
      <c r="B265" s="12" t="s">
        <v>212</v>
      </c>
      <c r="C265" s="13" t="s">
        <v>376</v>
      </c>
      <c r="D265" s="13" t="s">
        <v>1045</v>
      </c>
      <c r="E265" s="13" t="s">
        <v>29</v>
      </c>
      <c r="F265" s="13" t="s">
        <v>35</v>
      </c>
      <c r="G265" s="14">
        <v>48397.65</v>
      </c>
      <c r="H265" s="14">
        <v>1627.85</v>
      </c>
      <c r="I265" s="14">
        <v>0</v>
      </c>
      <c r="J265" s="14">
        <f>+G265*2.87%</f>
        <v>1389.012555</v>
      </c>
      <c r="K265" s="14">
        <f>G265*7.1%</f>
        <v>3436.23315</v>
      </c>
      <c r="L265" s="14">
        <f>G265*1.15%</f>
        <v>556.57297500000004</v>
      </c>
      <c r="M265" s="14">
        <f>+G265*3.04%</f>
        <v>1471.28856</v>
      </c>
      <c r="N265" s="14">
        <f>G265*7.09%</f>
        <v>3431.3933850000003</v>
      </c>
      <c r="O265" s="14">
        <v>0</v>
      </c>
      <c r="P265" s="14">
        <f>J265+K265+L265+M265+N265</f>
        <v>10284.500625000001</v>
      </c>
      <c r="Q265" s="14">
        <f>+AF265</f>
        <v>25429.54</v>
      </c>
      <c r="R265" s="14">
        <f>+J265+M265+O265+Q265+H265+I265</f>
        <v>29917.691115000001</v>
      </c>
      <c r="S265" s="14">
        <f>+N265+L265+K265</f>
        <v>7424.1995100000004</v>
      </c>
      <c r="T265" s="14">
        <f>+G265-R265</f>
        <v>18479.958885</v>
      </c>
      <c r="U265" s="60">
        <f>+AH265-T265</f>
        <v>1.1149999991175719E-3</v>
      </c>
      <c r="V265" t="s">
        <v>376</v>
      </c>
      <c r="W265" t="s">
        <v>1045</v>
      </c>
      <c r="X265" t="s">
        <v>1101</v>
      </c>
      <c r="Y265">
        <v>2</v>
      </c>
      <c r="Z265" s="33">
        <v>48397.65</v>
      </c>
      <c r="AA265">
        <v>0</v>
      </c>
      <c r="AB265" s="33">
        <v>48397.65</v>
      </c>
      <c r="AC265" s="33">
        <v>1389.01</v>
      </c>
      <c r="AD265" s="33">
        <v>1627.85</v>
      </c>
      <c r="AE265" s="33">
        <v>1471.29</v>
      </c>
      <c r="AF265" s="33">
        <v>25429.54</v>
      </c>
      <c r="AG265" s="33">
        <v>29917.69</v>
      </c>
      <c r="AH265" s="33">
        <v>18479.96</v>
      </c>
      <c r="AI265" s="33" t="s">
        <v>1975</v>
      </c>
      <c r="AJ265" s="33"/>
      <c r="AL265" s="35"/>
      <c r="AM265" s="35"/>
    </row>
    <row r="266" spans="1:39" ht="15.95" customHeight="1" x14ac:dyDescent="0.25">
      <c r="A266" s="11">
        <f t="shared" si="3"/>
        <v>249</v>
      </c>
      <c r="B266" s="12" t="s">
        <v>212</v>
      </c>
      <c r="C266" s="13" t="s">
        <v>377</v>
      </c>
      <c r="D266" s="13" t="s">
        <v>191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>+G266*2.87%</f>
        <v>631.4</v>
      </c>
      <c r="K266" s="14">
        <f>G266*7.1%</f>
        <v>1561.9999999999998</v>
      </c>
      <c r="L266" s="14">
        <f>G266*1.15%</f>
        <v>253</v>
      </c>
      <c r="M266" s="14">
        <f>+G266*3.04%</f>
        <v>668.8</v>
      </c>
      <c r="N266" s="14">
        <f>G266*7.09%</f>
        <v>1559.8000000000002</v>
      </c>
      <c r="O266" s="14">
        <v>0</v>
      </c>
      <c r="P266" s="14">
        <f>J266+K266+L266+M266+N266</f>
        <v>4675</v>
      </c>
      <c r="Q266" s="14">
        <f>+AF266</f>
        <v>8849.3799999999992</v>
      </c>
      <c r="R266" s="14">
        <f>+J266+M266+O266+Q266+H266+I266</f>
        <v>10149.579999999998</v>
      </c>
      <c r="S266" s="14">
        <f>+N266+L266+K266</f>
        <v>3374.8</v>
      </c>
      <c r="T266" s="14">
        <f>+G266-R266</f>
        <v>11850.420000000002</v>
      </c>
      <c r="U266" s="60">
        <f>+AH266-T266</f>
        <v>0</v>
      </c>
      <c r="V266" t="s">
        <v>377</v>
      </c>
      <c r="W266" t="s">
        <v>191</v>
      </c>
      <c r="X266" t="s">
        <v>1132</v>
      </c>
      <c r="Y266">
        <v>30</v>
      </c>
      <c r="Z266" s="33">
        <v>22000</v>
      </c>
      <c r="AA266">
        <v>0</v>
      </c>
      <c r="AB266" s="33">
        <v>22000</v>
      </c>
      <c r="AC266">
        <v>631.4</v>
      </c>
      <c r="AD266">
        <v>0</v>
      </c>
      <c r="AE266">
        <v>668.8</v>
      </c>
      <c r="AF266" s="33">
        <v>8849.3799999999992</v>
      </c>
      <c r="AG266" s="33">
        <v>10149.58</v>
      </c>
      <c r="AH266" s="33">
        <v>11850.42</v>
      </c>
      <c r="AI266" s="33" t="s">
        <v>1975</v>
      </c>
      <c r="AJ266" s="33"/>
      <c r="AL266" s="35"/>
      <c r="AM266" s="35"/>
    </row>
    <row r="267" spans="1:39" ht="15.95" customHeight="1" x14ac:dyDescent="0.25">
      <c r="A267" s="11">
        <f t="shared" si="3"/>
        <v>250</v>
      </c>
      <c r="B267" s="12" t="s">
        <v>212</v>
      </c>
      <c r="C267" s="13" t="s">
        <v>378</v>
      </c>
      <c r="D267" s="13" t="s">
        <v>379</v>
      </c>
      <c r="E267" s="13" t="s">
        <v>29</v>
      </c>
      <c r="F267" s="13" t="s">
        <v>35</v>
      </c>
      <c r="G267" s="14">
        <v>45000</v>
      </c>
      <c r="H267" s="14">
        <v>1148.33</v>
      </c>
      <c r="I267" s="14">
        <v>0</v>
      </c>
      <c r="J267" s="14">
        <f>+G267*2.87%</f>
        <v>1291.5</v>
      </c>
      <c r="K267" s="14">
        <f>G267*7.1%</f>
        <v>3194.9999999999995</v>
      </c>
      <c r="L267" s="14">
        <f>G267*1.15%</f>
        <v>517.5</v>
      </c>
      <c r="M267" s="14">
        <f>+G267*3.04%</f>
        <v>1368</v>
      </c>
      <c r="N267" s="14">
        <f>G267*7.09%</f>
        <v>3190.5</v>
      </c>
      <c r="O267" s="14">
        <v>0</v>
      </c>
      <c r="P267" s="14">
        <f>J267+K267+L267+M267+N267</f>
        <v>9562.5</v>
      </c>
      <c r="Q267" s="14">
        <f>+AF267</f>
        <v>16143.45</v>
      </c>
      <c r="R267" s="14">
        <f>+J267+M267+O267+Q267+H267+I267</f>
        <v>19951.28</v>
      </c>
      <c r="S267" s="14">
        <f>+N267+L267+K267</f>
        <v>6903</v>
      </c>
      <c r="T267" s="14">
        <f>+G267-R267</f>
        <v>25048.720000000001</v>
      </c>
      <c r="U267" s="60">
        <f>+AH267-T267</f>
        <v>0</v>
      </c>
      <c r="V267" t="s">
        <v>378</v>
      </c>
      <c r="W267" t="s">
        <v>379</v>
      </c>
      <c r="X267" t="s">
        <v>1238</v>
      </c>
      <c r="Y267">
        <v>5</v>
      </c>
      <c r="Z267" s="33">
        <v>45000</v>
      </c>
      <c r="AA267">
        <v>0</v>
      </c>
      <c r="AB267" s="33">
        <v>45000</v>
      </c>
      <c r="AC267" s="33">
        <v>1291.5</v>
      </c>
      <c r="AD267" s="33">
        <v>1148.33</v>
      </c>
      <c r="AE267" s="33">
        <v>1368</v>
      </c>
      <c r="AF267" s="33">
        <v>16143.45</v>
      </c>
      <c r="AG267" s="33">
        <v>19951.28</v>
      </c>
      <c r="AH267" s="33">
        <v>25048.720000000001</v>
      </c>
      <c r="AI267" s="33" t="s">
        <v>1975</v>
      </c>
      <c r="AJ267" s="33"/>
      <c r="AL267" s="35"/>
      <c r="AM267" s="35"/>
    </row>
    <row r="268" spans="1:39" ht="15.95" customHeight="1" x14ac:dyDescent="0.25">
      <c r="A268" s="11">
        <f t="shared" si="3"/>
        <v>251</v>
      </c>
      <c r="B268" s="12" t="s">
        <v>212</v>
      </c>
      <c r="C268" s="13" t="s">
        <v>380</v>
      </c>
      <c r="D268" s="13" t="s">
        <v>37</v>
      </c>
      <c r="E268" s="13" t="s">
        <v>29</v>
      </c>
      <c r="F268" s="13" t="s">
        <v>35</v>
      </c>
      <c r="G268" s="14">
        <v>40000</v>
      </c>
      <c r="H268" s="14">
        <v>442.65</v>
      </c>
      <c r="I268" s="14">
        <v>0</v>
      </c>
      <c r="J268" s="14">
        <f>+G268*2.87%</f>
        <v>1148</v>
      </c>
      <c r="K268" s="14">
        <f>G268*7.1%</f>
        <v>2839.9999999999995</v>
      </c>
      <c r="L268" s="14">
        <f>G268*1.15%</f>
        <v>460</v>
      </c>
      <c r="M268" s="14">
        <f>+G268*3.04%</f>
        <v>1216</v>
      </c>
      <c r="N268" s="14">
        <f>G268*7.09%</f>
        <v>2836</v>
      </c>
      <c r="O268" s="14">
        <v>0</v>
      </c>
      <c r="P268" s="14">
        <f>J268+K268+L268+M268+N268</f>
        <v>8500</v>
      </c>
      <c r="Q268" s="14">
        <f>+AF268</f>
        <v>8447.8799999999992</v>
      </c>
      <c r="R268" s="14">
        <f>+J268+M268+O268+Q268+H268+I268</f>
        <v>11254.529999999999</v>
      </c>
      <c r="S268" s="14">
        <f>+N268+L268+K268</f>
        <v>6136</v>
      </c>
      <c r="T268" s="14">
        <f>+G268-R268</f>
        <v>28745.47</v>
      </c>
      <c r="U268" s="60">
        <f>+AH268-T268</f>
        <v>0</v>
      </c>
      <c r="V268" t="s">
        <v>380</v>
      </c>
      <c r="W268" t="s">
        <v>37</v>
      </c>
      <c r="X268" t="s">
        <v>1128</v>
      </c>
      <c r="Y268">
        <v>3</v>
      </c>
      <c r="Z268" s="33">
        <v>40000</v>
      </c>
      <c r="AA268">
        <v>0</v>
      </c>
      <c r="AB268" s="33">
        <v>40000</v>
      </c>
      <c r="AC268" s="33">
        <v>1148</v>
      </c>
      <c r="AD268">
        <v>442.65</v>
      </c>
      <c r="AE268" s="33">
        <v>1216</v>
      </c>
      <c r="AF268" s="33">
        <v>8447.8799999999992</v>
      </c>
      <c r="AG268" s="33">
        <v>11254.53</v>
      </c>
      <c r="AH268" s="33">
        <v>28745.47</v>
      </c>
      <c r="AI268" s="33" t="s">
        <v>1975</v>
      </c>
      <c r="AJ268" s="33"/>
      <c r="AL268" s="35"/>
      <c r="AM268" s="35"/>
    </row>
    <row r="269" spans="1:39" ht="15.95" customHeight="1" x14ac:dyDescent="0.25">
      <c r="A269" s="11">
        <f t="shared" si="3"/>
        <v>252</v>
      </c>
      <c r="B269" s="12" t="s">
        <v>212</v>
      </c>
      <c r="C269" s="13" t="s">
        <v>381</v>
      </c>
      <c r="D269" s="13" t="s">
        <v>496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>+G269*2.87%</f>
        <v>631.4</v>
      </c>
      <c r="K269" s="14">
        <f>G269*7.1%</f>
        <v>1561.9999999999998</v>
      </c>
      <c r="L269" s="14">
        <f>G269*1.15%</f>
        <v>253</v>
      </c>
      <c r="M269" s="14">
        <f>+G269*3.04%</f>
        <v>668.8</v>
      </c>
      <c r="N269" s="14">
        <f>G269*7.09%</f>
        <v>1559.8000000000002</v>
      </c>
      <c r="O269" s="14">
        <v>0</v>
      </c>
      <c r="P269" s="14">
        <f>J269+K269+L269+M269+N269</f>
        <v>4675</v>
      </c>
      <c r="Q269" s="14">
        <f>+AF269</f>
        <v>4933.91</v>
      </c>
      <c r="R269" s="14">
        <f>+J269+M269+O269+Q269+H269+I269</f>
        <v>6234.11</v>
      </c>
      <c r="S269" s="14">
        <f>+N269+L269+K269</f>
        <v>3374.8</v>
      </c>
      <c r="T269" s="14">
        <f>+G269-R269</f>
        <v>15765.89</v>
      </c>
      <c r="U269" s="60">
        <f>+AH269-T269</f>
        <v>0</v>
      </c>
      <c r="V269" t="s">
        <v>381</v>
      </c>
      <c r="W269" t="s">
        <v>496</v>
      </c>
      <c r="X269" t="s">
        <v>1168</v>
      </c>
      <c r="Y269">
        <v>19</v>
      </c>
      <c r="Z269" s="33">
        <v>22000</v>
      </c>
      <c r="AA269">
        <v>0</v>
      </c>
      <c r="AB269" s="33">
        <v>22000</v>
      </c>
      <c r="AC269">
        <v>631.4</v>
      </c>
      <c r="AD269">
        <v>0</v>
      </c>
      <c r="AE269">
        <v>668.8</v>
      </c>
      <c r="AF269" s="33">
        <v>4933.91</v>
      </c>
      <c r="AG269" s="33">
        <v>6234.11</v>
      </c>
      <c r="AH269" s="33">
        <v>15765.89</v>
      </c>
      <c r="AI269" s="33" t="s">
        <v>1975</v>
      </c>
      <c r="AJ269" s="33"/>
      <c r="AL269" s="35"/>
      <c r="AM269" s="35"/>
    </row>
    <row r="270" spans="1:39" ht="15.95" customHeight="1" x14ac:dyDescent="0.25">
      <c r="A270" s="11">
        <f t="shared" si="3"/>
        <v>253</v>
      </c>
      <c r="B270" s="12" t="s">
        <v>212</v>
      </c>
      <c r="C270" s="13" t="s">
        <v>382</v>
      </c>
      <c r="D270" s="13" t="s">
        <v>496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G270*7.1%</f>
        <v>1561.9999999999998</v>
      </c>
      <c r="L270" s="14">
        <f>G270*1.15%</f>
        <v>253</v>
      </c>
      <c r="M270" s="14">
        <f>+G270*3.04%</f>
        <v>668.8</v>
      </c>
      <c r="N270" s="14">
        <f>G270*7.09%</f>
        <v>1559.8000000000002</v>
      </c>
      <c r="O270" s="14">
        <v>0</v>
      </c>
      <c r="P270" s="14">
        <f>J270+K270+L270+M270+N270</f>
        <v>4675</v>
      </c>
      <c r="Q270" s="14">
        <f>+AF270</f>
        <v>14125.09</v>
      </c>
      <c r="R270" s="14">
        <f>+J270+M270+O270+Q270+H270+I270</f>
        <v>15425.29</v>
      </c>
      <c r="S270" s="14">
        <f>+N270+L270+K270</f>
        <v>3374.8</v>
      </c>
      <c r="T270" s="14">
        <f>+G270-R270</f>
        <v>6574.7099999999991</v>
      </c>
      <c r="U270" s="60">
        <f>+AH270-T270</f>
        <v>0</v>
      </c>
      <c r="V270" t="s">
        <v>382</v>
      </c>
      <c r="W270" t="s">
        <v>496</v>
      </c>
      <c r="X270" t="s">
        <v>1154</v>
      </c>
      <c r="Y270">
        <v>20</v>
      </c>
      <c r="Z270" s="33">
        <v>22000</v>
      </c>
      <c r="AA270">
        <v>0</v>
      </c>
      <c r="AB270" s="33">
        <v>22000</v>
      </c>
      <c r="AC270">
        <v>631.4</v>
      </c>
      <c r="AD270">
        <v>0</v>
      </c>
      <c r="AE270">
        <v>668.8</v>
      </c>
      <c r="AF270" s="33">
        <v>14125.09</v>
      </c>
      <c r="AG270" s="33">
        <v>15425.29</v>
      </c>
      <c r="AH270" s="33">
        <v>6574.71</v>
      </c>
      <c r="AI270" s="33" t="s">
        <v>1975</v>
      </c>
      <c r="AJ270" s="33"/>
      <c r="AL270" s="35"/>
      <c r="AM270" s="35"/>
    </row>
    <row r="271" spans="1:39" ht="15.95" customHeight="1" x14ac:dyDescent="0.25">
      <c r="A271" s="11">
        <f t="shared" si="3"/>
        <v>254</v>
      </c>
      <c r="B271" s="12" t="s">
        <v>212</v>
      </c>
      <c r="C271" s="13" t="s">
        <v>383</v>
      </c>
      <c r="D271" s="13" t="s">
        <v>496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>+G271*2.87%</f>
        <v>631.4</v>
      </c>
      <c r="K271" s="14">
        <f>G271*7.1%</f>
        <v>1561.9999999999998</v>
      </c>
      <c r="L271" s="14">
        <f>G271*1.15%</f>
        <v>253</v>
      </c>
      <c r="M271" s="14">
        <f>+G271*3.04%</f>
        <v>668.8</v>
      </c>
      <c r="N271" s="14">
        <f>G271*7.09%</f>
        <v>1559.8000000000002</v>
      </c>
      <c r="O271" s="14">
        <v>0</v>
      </c>
      <c r="P271" s="14">
        <f>J271+K271+L271+M271+N271</f>
        <v>4675</v>
      </c>
      <c r="Q271" s="14">
        <f>+AF271</f>
        <v>7372.62</v>
      </c>
      <c r="R271" s="14">
        <f>+J271+M271+O271+Q271+H271+I271</f>
        <v>8672.82</v>
      </c>
      <c r="S271" s="14">
        <f>+N271+L271+K271</f>
        <v>3374.8</v>
      </c>
      <c r="T271" s="14">
        <f>+G271-R271</f>
        <v>13327.18</v>
      </c>
      <c r="U271" s="60">
        <f>+AH271-T271</f>
        <v>0</v>
      </c>
      <c r="V271" t="s">
        <v>383</v>
      </c>
      <c r="W271" t="s">
        <v>496</v>
      </c>
      <c r="X271" t="s">
        <v>1135</v>
      </c>
      <c r="Y271">
        <v>34</v>
      </c>
      <c r="Z271" s="33">
        <v>22000</v>
      </c>
      <c r="AA271">
        <v>0</v>
      </c>
      <c r="AB271" s="33">
        <v>22000</v>
      </c>
      <c r="AC271">
        <v>631.4</v>
      </c>
      <c r="AD271">
        <v>0</v>
      </c>
      <c r="AE271">
        <v>668.8</v>
      </c>
      <c r="AF271" s="33">
        <v>7372.62</v>
      </c>
      <c r="AG271" s="33">
        <v>8672.82</v>
      </c>
      <c r="AH271" s="33">
        <v>13327.18</v>
      </c>
      <c r="AI271" s="33" t="s">
        <v>1975</v>
      </c>
      <c r="AJ271" s="33"/>
      <c r="AL271" s="35"/>
      <c r="AM271" s="35"/>
    </row>
    <row r="272" spans="1:39" ht="15.95" customHeight="1" x14ac:dyDescent="0.25">
      <c r="A272" s="11">
        <f t="shared" si="3"/>
        <v>255</v>
      </c>
      <c r="B272" s="12" t="s">
        <v>212</v>
      </c>
      <c r="C272" s="13" t="s">
        <v>384</v>
      </c>
      <c r="D272" s="13" t="s">
        <v>165</v>
      </c>
      <c r="E272" s="13" t="s">
        <v>29</v>
      </c>
      <c r="F272" s="13" t="s">
        <v>30</v>
      </c>
      <c r="G272" s="14">
        <v>22000</v>
      </c>
      <c r="H272" s="14">
        <v>0</v>
      </c>
      <c r="I272" s="14">
        <v>0</v>
      </c>
      <c r="J272" s="14">
        <f>+G272*2.87%</f>
        <v>631.4</v>
      </c>
      <c r="K272" s="14">
        <f>G272*7.1%</f>
        <v>1561.9999999999998</v>
      </c>
      <c r="L272" s="14">
        <f>G272*1.15%</f>
        <v>253</v>
      </c>
      <c r="M272" s="14">
        <f>+G272*3.04%</f>
        <v>668.8</v>
      </c>
      <c r="N272" s="14">
        <f>G272*7.09%</f>
        <v>1559.8000000000002</v>
      </c>
      <c r="O272" s="14">
        <f>1587.38*2</f>
        <v>3174.76</v>
      </c>
      <c r="P272" s="14">
        <f>J272+K272+L272+M272+N272</f>
        <v>4675</v>
      </c>
      <c r="Q272" s="14">
        <v>1546</v>
      </c>
      <c r="R272" s="14">
        <f>+J272+M272+O272+Q272+H272+I272</f>
        <v>6020.96</v>
      </c>
      <c r="S272" s="14">
        <f>+N272+L272+K272</f>
        <v>3374.8</v>
      </c>
      <c r="T272" s="14">
        <f>+G272-R272</f>
        <v>15979.04</v>
      </c>
      <c r="U272" s="60">
        <f>+AH272-T272</f>
        <v>0</v>
      </c>
      <c r="V272" t="s">
        <v>384</v>
      </c>
      <c r="W272" t="s">
        <v>165</v>
      </c>
      <c r="X272" t="s">
        <v>1208</v>
      </c>
      <c r="Y272">
        <v>23</v>
      </c>
      <c r="Z272" s="33">
        <v>22000</v>
      </c>
      <c r="AA272">
        <v>0</v>
      </c>
      <c r="AB272" s="33">
        <v>22000</v>
      </c>
      <c r="AC272">
        <v>631.4</v>
      </c>
      <c r="AD272">
        <v>0</v>
      </c>
      <c r="AE272">
        <v>668.8</v>
      </c>
      <c r="AF272" s="33">
        <v>4720.76</v>
      </c>
      <c r="AG272" s="33">
        <v>6020.96</v>
      </c>
      <c r="AH272" s="33">
        <v>15979.04</v>
      </c>
      <c r="AI272" s="33" t="s">
        <v>1975</v>
      </c>
      <c r="AJ272" s="33"/>
      <c r="AL272" s="35"/>
      <c r="AM272" s="35"/>
    </row>
    <row r="273" spans="1:39" ht="15.95" customHeight="1" x14ac:dyDescent="0.25">
      <c r="A273" s="11">
        <f t="shared" si="3"/>
        <v>256</v>
      </c>
      <c r="B273" s="12" t="s">
        <v>212</v>
      </c>
      <c r="C273" s="13" t="s">
        <v>385</v>
      </c>
      <c r="D273" s="13" t="s">
        <v>496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G273*7.1%</f>
        <v>1561.9999999999998</v>
      </c>
      <c r="L273" s="14">
        <f>G273*1.15%</f>
        <v>253</v>
      </c>
      <c r="M273" s="14">
        <f>+G273*3.04%</f>
        <v>668.8</v>
      </c>
      <c r="N273" s="14">
        <f>G273*7.09%</f>
        <v>1559.8000000000002</v>
      </c>
      <c r="O273" s="14">
        <v>0</v>
      </c>
      <c r="P273" s="14">
        <f>J273+K273+L273+M273+N273</f>
        <v>4675</v>
      </c>
      <c r="Q273" s="14">
        <f>+AF273</f>
        <v>3506</v>
      </c>
      <c r="R273" s="14">
        <f>+J273+M273+O273+Q273+H273+I273</f>
        <v>4806.2</v>
      </c>
      <c r="S273" s="14">
        <f>+N273+L273+K273</f>
        <v>3374.8</v>
      </c>
      <c r="T273" s="14">
        <f>+G273-R273</f>
        <v>17193.8</v>
      </c>
      <c r="U273" s="60">
        <f>+AH273-T273</f>
        <v>0</v>
      </c>
      <c r="V273" t="s">
        <v>385</v>
      </c>
      <c r="W273" t="s">
        <v>496</v>
      </c>
      <c r="X273" t="s">
        <v>1300</v>
      </c>
      <c r="Y273">
        <v>35</v>
      </c>
      <c r="Z273" s="33">
        <v>22000</v>
      </c>
      <c r="AA273">
        <v>0</v>
      </c>
      <c r="AB273" s="33">
        <v>22000</v>
      </c>
      <c r="AC273">
        <v>631.4</v>
      </c>
      <c r="AD273">
        <v>0</v>
      </c>
      <c r="AE273">
        <v>668.8</v>
      </c>
      <c r="AF273" s="33">
        <v>3506</v>
      </c>
      <c r="AG273" s="33">
        <v>4806.2</v>
      </c>
      <c r="AH273" s="33">
        <v>17193.8</v>
      </c>
      <c r="AI273" s="33" t="s">
        <v>1975</v>
      </c>
      <c r="AJ273" s="33"/>
      <c r="AL273" s="35"/>
      <c r="AM273" s="35"/>
    </row>
    <row r="274" spans="1:39" ht="15.95" customHeight="1" x14ac:dyDescent="0.25">
      <c r="A274" s="11">
        <f t="shared" si="3"/>
        <v>257</v>
      </c>
      <c r="B274" s="12" t="s">
        <v>212</v>
      </c>
      <c r="C274" s="13" t="s">
        <v>386</v>
      </c>
      <c r="D274" s="13" t="s">
        <v>165</v>
      </c>
      <c r="E274" s="13" t="s">
        <v>29</v>
      </c>
      <c r="F274" s="13" t="s">
        <v>30</v>
      </c>
      <c r="G274" s="14">
        <v>22000</v>
      </c>
      <c r="H274" s="14">
        <v>0</v>
      </c>
      <c r="I274" s="14">
        <v>0</v>
      </c>
      <c r="J274" s="14">
        <f>+G274*2.87%</f>
        <v>631.4</v>
      </c>
      <c r="K274" s="14">
        <f>G274*7.1%</f>
        <v>1561.9999999999998</v>
      </c>
      <c r="L274" s="14">
        <f>G274*1.15%</f>
        <v>253</v>
      </c>
      <c r="M274" s="14">
        <f>+G274*3.04%</f>
        <v>668.8</v>
      </c>
      <c r="N274" s="14">
        <f>G274*7.09%</f>
        <v>1559.8000000000002</v>
      </c>
      <c r="O274" s="14">
        <v>0</v>
      </c>
      <c r="P274" s="14">
        <f>J274+K274+L274+M274+N274</f>
        <v>4675</v>
      </c>
      <c r="Q274" s="14">
        <f>+AF274</f>
        <v>7804.38</v>
      </c>
      <c r="R274" s="14">
        <f>+J274+M274+O274+Q274+H274+I274</f>
        <v>9104.58</v>
      </c>
      <c r="S274" s="14">
        <f>+N274+L274+K274</f>
        <v>3374.8</v>
      </c>
      <c r="T274" s="14">
        <f>+G274-R274</f>
        <v>12895.42</v>
      </c>
      <c r="U274" s="60">
        <f>+AH274-T274</f>
        <v>0</v>
      </c>
      <c r="V274" t="s">
        <v>386</v>
      </c>
      <c r="W274" t="s">
        <v>165</v>
      </c>
      <c r="X274" t="s">
        <v>1258</v>
      </c>
      <c r="Y274">
        <v>24</v>
      </c>
      <c r="Z274" s="33">
        <v>22000</v>
      </c>
      <c r="AA274">
        <v>0</v>
      </c>
      <c r="AB274" s="33">
        <v>22000</v>
      </c>
      <c r="AC274">
        <v>631.4</v>
      </c>
      <c r="AD274">
        <v>0</v>
      </c>
      <c r="AE274">
        <v>668.8</v>
      </c>
      <c r="AF274" s="33">
        <v>7804.38</v>
      </c>
      <c r="AG274" s="33">
        <v>9104.58</v>
      </c>
      <c r="AH274" s="33">
        <v>12895.42</v>
      </c>
      <c r="AI274" s="33" t="s">
        <v>1975</v>
      </c>
      <c r="AJ274" s="33"/>
      <c r="AL274" s="35"/>
      <c r="AM274" s="35"/>
    </row>
    <row r="275" spans="1:39" ht="15.95" customHeight="1" x14ac:dyDescent="0.25">
      <c r="A275" s="11">
        <f t="shared" ref="A275:A338" si="4">1+A274</f>
        <v>258</v>
      </c>
      <c r="B275" s="12" t="s">
        <v>212</v>
      </c>
      <c r="C275" s="13" t="s">
        <v>387</v>
      </c>
      <c r="D275" s="13" t="s">
        <v>361</v>
      </c>
      <c r="E275" s="13" t="s">
        <v>29</v>
      </c>
      <c r="F275" s="13" t="s">
        <v>30</v>
      </c>
      <c r="G275" s="14">
        <v>39000</v>
      </c>
      <c r="H275" s="14">
        <v>301.52</v>
      </c>
      <c r="I275" s="14">
        <v>0</v>
      </c>
      <c r="J275" s="14">
        <f>+G275*2.87%</f>
        <v>1119.3</v>
      </c>
      <c r="K275" s="14">
        <f>G275*7.1%</f>
        <v>2768.9999999999995</v>
      </c>
      <c r="L275" s="14">
        <f>G275*1.15%</f>
        <v>448.5</v>
      </c>
      <c r="M275" s="14">
        <f>+G275*3.04%</f>
        <v>1185.5999999999999</v>
      </c>
      <c r="N275" s="14">
        <f>G275*7.09%</f>
        <v>2765.1000000000004</v>
      </c>
      <c r="O275" s="14">
        <v>0</v>
      </c>
      <c r="P275" s="14">
        <f>J275+K275+L275+M275+N275</f>
        <v>8287.5</v>
      </c>
      <c r="Q275" s="14">
        <f>+AF275</f>
        <v>11057.97</v>
      </c>
      <c r="R275" s="14">
        <f>+J275+M275+O275+Q275+H275+I275</f>
        <v>13664.39</v>
      </c>
      <c r="S275" s="14">
        <f>+N275+L275+K275</f>
        <v>5982.6</v>
      </c>
      <c r="T275" s="14">
        <f>+G275-R275</f>
        <v>25335.61</v>
      </c>
      <c r="U275" s="60">
        <f>+AH275-T275</f>
        <v>0</v>
      </c>
      <c r="V275" t="s">
        <v>387</v>
      </c>
      <c r="W275" t="s">
        <v>361</v>
      </c>
      <c r="X275" t="s">
        <v>1682</v>
      </c>
      <c r="Y275">
        <v>42</v>
      </c>
      <c r="Z275" s="33">
        <v>39000</v>
      </c>
      <c r="AA275">
        <v>0</v>
      </c>
      <c r="AB275" s="33">
        <v>39000</v>
      </c>
      <c r="AC275" s="33">
        <v>1119.3</v>
      </c>
      <c r="AD275">
        <v>301.52</v>
      </c>
      <c r="AE275" s="33">
        <v>1185.5999999999999</v>
      </c>
      <c r="AF275" s="33">
        <v>11057.97</v>
      </c>
      <c r="AG275" s="33">
        <v>13664.39</v>
      </c>
      <c r="AH275" s="33">
        <v>25335.61</v>
      </c>
      <c r="AI275" s="33" t="s">
        <v>1975</v>
      </c>
      <c r="AJ275" s="33"/>
      <c r="AL275" s="35"/>
      <c r="AM275" s="35"/>
    </row>
    <row r="276" spans="1:39" ht="15.95" customHeight="1" x14ac:dyDescent="0.25">
      <c r="A276" s="11">
        <f t="shared" si="4"/>
        <v>259</v>
      </c>
      <c r="B276" s="12" t="s">
        <v>212</v>
      </c>
      <c r="C276" s="13" t="s">
        <v>388</v>
      </c>
      <c r="D276" s="13" t="s">
        <v>165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G276*7.1%</f>
        <v>1561.9999999999998</v>
      </c>
      <c r="L276" s="14">
        <f>G276*1.15%</f>
        <v>253</v>
      </c>
      <c r="M276" s="14">
        <f>+G276*3.04%</f>
        <v>668.8</v>
      </c>
      <c r="N276" s="14">
        <f>G276*7.09%</f>
        <v>1559.8000000000002</v>
      </c>
      <c r="O276" s="14">
        <v>0</v>
      </c>
      <c r="P276" s="14">
        <f>J276+K276+L276+M276+N276</f>
        <v>4675</v>
      </c>
      <c r="Q276" s="14">
        <f>+AF276</f>
        <v>8192</v>
      </c>
      <c r="R276" s="14">
        <f>+J276+M276+O276+Q276+H276+I276</f>
        <v>9492.2000000000007</v>
      </c>
      <c r="S276" s="14">
        <f>+N276+L276+K276</f>
        <v>3374.8</v>
      </c>
      <c r="T276" s="14">
        <f>+G276-R276</f>
        <v>12507.8</v>
      </c>
      <c r="U276" s="60">
        <f>+AH276-T276</f>
        <v>0</v>
      </c>
      <c r="V276" t="s">
        <v>388</v>
      </c>
      <c r="W276" t="s">
        <v>165</v>
      </c>
      <c r="X276" t="s">
        <v>1186</v>
      </c>
      <c r="Y276">
        <v>25</v>
      </c>
      <c r="Z276" s="33">
        <v>22000</v>
      </c>
      <c r="AA276">
        <v>0</v>
      </c>
      <c r="AB276" s="33">
        <v>22000</v>
      </c>
      <c r="AC276">
        <v>631.4</v>
      </c>
      <c r="AD276">
        <v>0</v>
      </c>
      <c r="AE276">
        <v>668.8</v>
      </c>
      <c r="AF276" s="33">
        <v>8192</v>
      </c>
      <c r="AG276" s="33">
        <v>9492.2000000000007</v>
      </c>
      <c r="AH276" s="33">
        <v>12507.8</v>
      </c>
      <c r="AI276" s="33" t="s">
        <v>1975</v>
      </c>
      <c r="AJ276" s="33"/>
      <c r="AL276" s="35"/>
      <c r="AM276" s="35"/>
    </row>
    <row r="277" spans="1:39" ht="15.95" customHeight="1" x14ac:dyDescent="0.25">
      <c r="A277" s="11">
        <f t="shared" si="4"/>
        <v>260</v>
      </c>
      <c r="B277" s="12" t="s">
        <v>212</v>
      </c>
      <c r="C277" s="13" t="s">
        <v>389</v>
      </c>
      <c r="D277" s="13" t="s">
        <v>496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G277*7.1%</f>
        <v>1561.9999999999998</v>
      </c>
      <c r="L277" s="14">
        <f>G277*1.15%</f>
        <v>253</v>
      </c>
      <c r="M277" s="14">
        <f>+G277*3.04%</f>
        <v>668.8</v>
      </c>
      <c r="N277" s="14">
        <f>G277*7.09%</f>
        <v>1559.8000000000002</v>
      </c>
      <c r="O277" s="14">
        <v>1587.38</v>
      </c>
      <c r="P277" s="14">
        <f>J277+K277+L277+M277+N277</f>
        <v>4675</v>
      </c>
      <c r="Q277" s="14">
        <v>2046</v>
      </c>
      <c r="R277" s="14">
        <f>+J277+M277+O277+Q277+H277+I277</f>
        <v>4933.58</v>
      </c>
      <c r="S277" s="14">
        <f>+N277+L277+K277</f>
        <v>3374.8</v>
      </c>
      <c r="T277" s="14">
        <f>+G277-R277</f>
        <v>17066.419999999998</v>
      </c>
      <c r="U277" s="60">
        <f>+AH277-T277</f>
        <v>0</v>
      </c>
      <c r="V277" t="s">
        <v>389</v>
      </c>
      <c r="W277" t="s">
        <v>496</v>
      </c>
      <c r="X277" t="s">
        <v>1296</v>
      </c>
      <c r="Y277">
        <v>36</v>
      </c>
      <c r="Z277" s="33">
        <v>22000</v>
      </c>
      <c r="AA277">
        <v>0</v>
      </c>
      <c r="AB277" s="33">
        <v>22000</v>
      </c>
      <c r="AC277">
        <v>631.4</v>
      </c>
      <c r="AD277">
        <v>0</v>
      </c>
      <c r="AE277">
        <v>668.8</v>
      </c>
      <c r="AF277" s="33">
        <v>3633.38</v>
      </c>
      <c r="AG277" s="33">
        <v>4933.58</v>
      </c>
      <c r="AH277" s="33">
        <v>17066.419999999998</v>
      </c>
      <c r="AI277" s="33" t="s">
        <v>1975</v>
      </c>
      <c r="AJ277" s="33"/>
      <c r="AL277" s="35"/>
      <c r="AM277" s="35"/>
    </row>
    <row r="278" spans="1:39" ht="15.95" customHeight="1" x14ac:dyDescent="0.25">
      <c r="A278" s="11">
        <f t="shared" si="4"/>
        <v>261</v>
      </c>
      <c r="B278" s="12" t="s">
        <v>212</v>
      </c>
      <c r="C278" s="13" t="s">
        <v>390</v>
      </c>
      <c r="D278" s="13" t="s">
        <v>37</v>
      </c>
      <c r="E278" s="13" t="s">
        <v>29</v>
      </c>
      <c r="F278" s="13" t="s">
        <v>35</v>
      </c>
      <c r="G278" s="14">
        <v>34000</v>
      </c>
      <c r="H278" s="14">
        <v>0</v>
      </c>
      <c r="I278" s="14">
        <v>0</v>
      </c>
      <c r="J278" s="14">
        <f>+G278*2.87%</f>
        <v>975.8</v>
      </c>
      <c r="K278" s="14">
        <f>G278*7.1%</f>
        <v>2414</v>
      </c>
      <c r="L278" s="14">
        <f>G278*1.15%</f>
        <v>391</v>
      </c>
      <c r="M278" s="14">
        <f>+G278*3.04%</f>
        <v>1033.5999999999999</v>
      </c>
      <c r="N278" s="14">
        <f>G278*7.09%</f>
        <v>2410.6000000000004</v>
      </c>
      <c r="O278" s="14">
        <v>0</v>
      </c>
      <c r="P278" s="14">
        <f>J278+K278+L278+M278+N278</f>
        <v>7225</v>
      </c>
      <c r="Q278" s="14">
        <f>+AF278</f>
        <v>15040.85</v>
      </c>
      <c r="R278" s="14">
        <f>+J278+M278+O278+Q278+H278+I278</f>
        <v>17050.25</v>
      </c>
      <c r="S278" s="14">
        <f>+N278+L278+K278</f>
        <v>5215.6000000000004</v>
      </c>
      <c r="T278" s="14">
        <f>+G278-R278</f>
        <v>16949.75</v>
      </c>
      <c r="U278" s="60">
        <f>+AH278-T278</f>
        <v>0</v>
      </c>
      <c r="V278" t="s">
        <v>390</v>
      </c>
      <c r="W278" t="s">
        <v>37</v>
      </c>
      <c r="X278" t="s">
        <v>1127</v>
      </c>
      <c r="Y278">
        <v>10</v>
      </c>
      <c r="Z278" s="33">
        <v>34000</v>
      </c>
      <c r="AA278">
        <v>0</v>
      </c>
      <c r="AB278" s="33">
        <v>34000</v>
      </c>
      <c r="AC278">
        <v>975.8</v>
      </c>
      <c r="AD278">
        <v>0</v>
      </c>
      <c r="AE278" s="33">
        <v>1033.5999999999999</v>
      </c>
      <c r="AF278" s="33">
        <v>15040.85</v>
      </c>
      <c r="AG278" s="33">
        <v>17050.25</v>
      </c>
      <c r="AH278" s="33">
        <v>16949.75</v>
      </c>
      <c r="AI278" s="33" t="s">
        <v>1975</v>
      </c>
      <c r="AJ278" s="33"/>
      <c r="AL278" s="35"/>
      <c r="AM278" s="35"/>
    </row>
    <row r="279" spans="1:39" ht="15.95" customHeight="1" x14ac:dyDescent="0.25">
      <c r="A279" s="11">
        <f t="shared" si="4"/>
        <v>262</v>
      </c>
      <c r="B279" s="12" t="s">
        <v>212</v>
      </c>
      <c r="C279" s="13" t="s">
        <v>391</v>
      </c>
      <c r="D279" s="13" t="s">
        <v>165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>+G279*2.87%</f>
        <v>631.4</v>
      </c>
      <c r="K279" s="14">
        <f>G279*7.1%</f>
        <v>1561.9999999999998</v>
      </c>
      <c r="L279" s="14">
        <f>G279*1.15%</f>
        <v>253</v>
      </c>
      <c r="M279" s="14">
        <f>+G279*3.04%</f>
        <v>668.8</v>
      </c>
      <c r="N279" s="14">
        <f>G279*7.09%</f>
        <v>1559.8000000000002</v>
      </c>
      <c r="O279" s="14">
        <v>0</v>
      </c>
      <c r="P279" s="14">
        <f>J279+K279+L279+M279+N279</f>
        <v>4675</v>
      </c>
      <c r="Q279" s="14">
        <f>+AF279</f>
        <v>13147.16</v>
      </c>
      <c r="R279" s="14">
        <f>+J279+M279+O279+Q279+H279+I279</f>
        <v>14447.36</v>
      </c>
      <c r="S279" s="14">
        <f>+N279+L279+K279</f>
        <v>3374.8</v>
      </c>
      <c r="T279" s="14">
        <f>+G279-R279</f>
        <v>7552.6399999999994</v>
      </c>
      <c r="U279" s="60">
        <f>+AH279-T279</f>
        <v>0</v>
      </c>
      <c r="V279" t="s">
        <v>391</v>
      </c>
      <c r="W279" t="s">
        <v>165</v>
      </c>
      <c r="X279" t="s">
        <v>1278</v>
      </c>
      <c r="Y279">
        <v>26</v>
      </c>
      <c r="Z279" s="33">
        <v>22000</v>
      </c>
      <c r="AA279">
        <v>0</v>
      </c>
      <c r="AB279" s="33">
        <v>22000</v>
      </c>
      <c r="AC279">
        <v>631.4</v>
      </c>
      <c r="AD279">
        <v>0</v>
      </c>
      <c r="AE279">
        <v>668.8</v>
      </c>
      <c r="AF279" s="33">
        <v>13147.16</v>
      </c>
      <c r="AG279" s="33">
        <v>14447.36</v>
      </c>
      <c r="AH279" s="33">
        <v>7552.64</v>
      </c>
      <c r="AI279" s="33" t="s">
        <v>1975</v>
      </c>
      <c r="AJ279" s="33"/>
      <c r="AL279" s="35"/>
      <c r="AM279" s="35"/>
    </row>
    <row r="280" spans="1:39" ht="15.95" customHeight="1" x14ac:dyDescent="0.25">
      <c r="A280" s="11">
        <f t="shared" si="4"/>
        <v>263</v>
      </c>
      <c r="B280" s="12" t="s">
        <v>212</v>
      </c>
      <c r="C280" s="13" t="s">
        <v>392</v>
      </c>
      <c r="D280" s="13" t="s">
        <v>165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G280*7.1%</f>
        <v>1561.9999999999998</v>
      </c>
      <c r="L280" s="14">
        <f>G280*1.15%</f>
        <v>253</v>
      </c>
      <c r="M280" s="14">
        <f>+G280*3.04%</f>
        <v>668.8</v>
      </c>
      <c r="N280" s="14">
        <f>G280*7.09%</f>
        <v>1559.8000000000002</v>
      </c>
      <c r="O280" s="14">
        <v>0</v>
      </c>
      <c r="P280" s="14">
        <f>J280+K280+L280+M280+N280</f>
        <v>4675</v>
      </c>
      <c r="Q280" s="14">
        <f>+AF280</f>
        <v>16538.22</v>
      </c>
      <c r="R280" s="14">
        <f>+J280+M280+O280+Q280+H280+I280</f>
        <v>17838.420000000002</v>
      </c>
      <c r="S280" s="14">
        <f>+N280+L280+K280</f>
        <v>3374.8</v>
      </c>
      <c r="T280" s="14">
        <f>+G280-R280</f>
        <v>4161.5799999999981</v>
      </c>
      <c r="U280" s="60">
        <f>+AH280-T280</f>
        <v>0</v>
      </c>
      <c r="V280" t="s">
        <v>392</v>
      </c>
      <c r="W280" t="s">
        <v>165</v>
      </c>
      <c r="X280" t="s">
        <v>1197</v>
      </c>
      <c r="Y280">
        <v>27</v>
      </c>
      <c r="Z280" s="33">
        <v>22000</v>
      </c>
      <c r="AA280">
        <v>0</v>
      </c>
      <c r="AB280" s="33">
        <v>22000</v>
      </c>
      <c r="AC280">
        <v>631.4</v>
      </c>
      <c r="AD280">
        <v>0</v>
      </c>
      <c r="AE280">
        <v>668.8</v>
      </c>
      <c r="AF280" s="33">
        <v>16538.22</v>
      </c>
      <c r="AG280" s="33">
        <v>17838.419999999998</v>
      </c>
      <c r="AH280" s="33">
        <v>4161.58</v>
      </c>
      <c r="AI280" s="33" t="s">
        <v>1975</v>
      </c>
      <c r="AJ280" s="33"/>
      <c r="AL280" s="35"/>
      <c r="AM280" s="35"/>
    </row>
    <row r="281" spans="1:39" ht="15.95" customHeight="1" x14ac:dyDescent="0.25">
      <c r="A281" s="11">
        <f t="shared" si="4"/>
        <v>264</v>
      </c>
      <c r="B281" s="12" t="s">
        <v>212</v>
      </c>
      <c r="C281" s="13" t="s">
        <v>393</v>
      </c>
      <c r="D281" s="13" t="s">
        <v>191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G281*7.1%</f>
        <v>1561.9999999999998</v>
      </c>
      <c r="L281" s="14">
        <f>G281*1.15%</f>
        <v>253</v>
      </c>
      <c r="M281" s="14">
        <f>+G281*3.04%</f>
        <v>668.8</v>
      </c>
      <c r="N281" s="14">
        <f>G281*7.09%</f>
        <v>1559.8000000000002</v>
      </c>
      <c r="O281" s="14">
        <v>0</v>
      </c>
      <c r="P281" s="14">
        <f>J281+K281+L281+M281+N281</f>
        <v>4675</v>
      </c>
      <c r="Q281" s="14">
        <f>+AF281</f>
        <v>8505.69</v>
      </c>
      <c r="R281" s="14">
        <f>+J281+M281+O281+Q281+H281+I281</f>
        <v>9805.89</v>
      </c>
      <c r="S281" s="14">
        <f>+N281+L281+K281</f>
        <v>3374.8</v>
      </c>
      <c r="T281" s="14">
        <f>+G281-R281</f>
        <v>12194.11</v>
      </c>
      <c r="U281" s="60">
        <f>+AH281-T281</f>
        <v>0</v>
      </c>
      <c r="V281" t="s">
        <v>393</v>
      </c>
      <c r="W281" t="s">
        <v>191</v>
      </c>
      <c r="X281" t="s">
        <v>1718</v>
      </c>
      <c r="Y281">
        <v>31</v>
      </c>
      <c r="Z281" s="33">
        <v>22000</v>
      </c>
      <c r="AA281">
        <v>0</v>
      </c>
      <c r="AB281" s="33">
        <v>22000</v>
      </c>
      <c r="AC281">
        <v>631.4</v>
      </c>
      <c r="AD281">
        <v>0</v>
      </c>
      <c r="AE281">
        <v>668.8</v>
      </c>
      <c r="AF281" s="33">
        <v>8505.69</v>
      </c>
      <c r="AG281" s="33">
        <v>9805.89</v>
      </c>
      <c r="AH281" s="33">
        <v>12194.11</v>
      </c>
      <c r="AI281" s="33" t="s">
        <v>1975</v>
      </c>
      <c r="AJ281" s="33"/>
      <c r="AL281" s="35"/>
      <c r="AM281" s="35"/>
    </row>
    <row r="282" spans="1:39" ht="15.95" customHeight="1" x14ac:dyDescent="0.25">
      <c r="A282" s="11">
        <f t="shared" si="4"/>
        <v>265</v>
      </c>
      <c r="B282" s="12" t="s">
        <v>212</v>
      </c>
      <c r="C282" s="13" t="s">
        <v>394</v>
      </c>
      <c r="D282" s="13" t="s">
        <v>165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>+G282*2.87%</f>
        <v>631.4</v>
      </c>
      <c r="K282" s="14">
        <f>G282*7.1%</f>
        <v>1561.9999999999998</v>
      </c>
      <c r="L282" s="14">
        <f>G282*1.15%</f>
        <v>253</v>
      </c>
      <c r="M282" s="14">
        <f>+G282*3.04%</f>
        <v>668.8</v>
      </c>
      <c r="N282" s="14">
        <f>G282*7.09%</f>
        <v>1559.8000000000002</v>
      </c>
      <c r="O282" s="14">
        <v>0</v>
      </c>
      <c r="P282" s="14">
        <f>J282+K282+L282+M282+N282</f>
        <v>4675</v>
      </c>
      <c r="Q282" s="14">
        <f>+AF282</f>
        <v>16240.39</v>
      </c>
      <c r="R282" s="14">
        <f>+J282+M282+O282+Q282+H282+I282</f>
        <v>17540.59</v>
      </c>
      <c r="S282" s="14">
        <f>+N282+L282+K282</f>
        <v>3374.8</v>
      </c>
      <c r="T282" s="14">
        <f>+G282-R282</f>
        <v>4459.41</v>
      </c>
      <c r="U282" s="60">
        <f>+AH282-T282</f>
        <v>0</v>
      </c>
      <c r="V282" t="s">
        <v>394</v>
      </c>
      <c r="W282" t="s">
        <v>165</v>
      </c>
      <c r="X282" t="s">
        <v>1681</v>
      </c>
      <c r="Y282">
        <v>28</v>
      </c>
      <c r="Z282" s="33">
        <v>22000</v>
      </c>
      <c r="AA282">
        <v>0</v>
      </c>
      <c r="AB282" s="33">
        <v>22000</v>
      </c>
      <c r="AC282">
        <v>631.4</v>
      </c>
      <c r="AD282">
        <v>0</v>
      </c>
      <c r="AE282">
        <v>668.8</v>
      </c>
      <c r="AF282" s="33">
        <v>16240.39</v>
      </c>
      <c r="AG282" s="33">
        <v>17540.59</v>
      </c>
      <c r="AH282" s="33">
        <v>4459.41</v>
      </c>
      <c r="AI282" s="33" t="s">
        <v>1975</v>
      </c>
      <c r="AJ282" s="33"/>
      <c r="AL282" s="35"/>
      <c r="AM282" s="35"/>
    </row>
    <row r="283" spans="1:39" ht="15.95" customHeight="1" x14ac:dyDescent="0.25">
      <c r="A283" s="11">
        <f t="shared" si="4"/>
        <v>266</v>
      </c>
      <c r="B283" s="12" t="s">
        <v>212</v>
      </c>
      <c r="C283" s="13" t="s">
        <v>395</v>
      </c>
      <c r="D283" s="13" t="s">
        <v>125</v>
      </c>
      <c r="E283" s="13" t="s">
        <v>29</v>
      </c>
      <c r="F283" s="13" t="s">
        <v>30</v>
      </c>
      <c r="G283" s="14">
        <v>36750</v>
      </c>
      <c r="H283" s="14">
        <v>0</v>
      </c>
      <c r="I283" s="14">
        <v>0</v>
      </c>
      <c r="J283" s="14">
        <f>+G283*2.87%</f>
        <v>1054.7249999999999</v>
      </c>
      <c r="K283" s="14">
        <f>G283*7.1%</f>
        <v>2609.2499999999995</v>
      </c>
      <c r="L283" s="14">
        <f>G283*1.15%</f>
        <v>422.625</v>
      </c>
      <c r="M283" s="14">
        <f>+G283*3.04%</f>
        <v>1117.2</v>
      </c>
      <c r="N283" s="14">
        <f>G283*7.09%</f>
        <v>2605.5750000000003</v>
      </c>
      <c r="O283" s="14">
        <v>0</v>
      </c>
      <c r="P283" s="14">
        <f>J283+K283+L283+M283+N283</f>
        <v>7809.375</v>
      </c>
      <c r="Q283" s="14">
        <f>+AF283</f>
        <v>24205.8</v>
      </c>
      <c r="R283" s="14">
        <f>+J283+M283+O283+Q283+H283+I283</f>
        <v>26377.724999999999</v>
      </c>
      <c r="S283" s="14">
        <f>+N283+L283+K283</f>
        <v>5637.45</v>
      </c>
      <c r="T283" s="14">
        <f>+G283-R283</f>
        <v>10372.275000000001</v>
      </c>
      <c r="U283" s="60">
        <f>+AH283-T283</f>
        <v>-5.0000000010186341E-3</v>
      </c>
      <c r="V283" t="s">
        <v>395</v>
      </c>
      <c r="W283" t="s">
        <v>125</v>
      </c>
      <c r="X283" t="s">
        <v>1691</v>
      </c>
      <c r="Y283">
        <v>4</v>
      </c>
      <c r="Z283" s="33">
        <v>36750</v>
      </c>
      <c r="AA283">
        <v>0</v>
      </c>
      <c r="AB283" s="33">
        <v>36750</v>
      </c>
      <c r="AC283" s="33">
        <v>1054.73</v>
      </c>
      <c r="AD283">
        <v>0</v>
      </c>
      <c r="AE283" s="33">
        <v>1117.2</v>
      </c>
      <c r="AF283" s="33">
        <v>24205.8</v>
      </c>
      <c r="AG283" s="33">
        <v>26377.73</v>
      </c>
      <c r="AH283" s="33">
        <v>10372.27</v>
      </c>
      <c r="AI283" s="33" t="s">
        <v>1975</v>
      </c>
      <c r="AJ283" s="33"/>
      <c r="AL283" s="35"/>
      <c r="AM283" s="35"/>
    </row>
    <row r="284" spans="1:39" ht="15.95" customHeight="1" x14ac:dyDescent="0.25">
      <c r="A284" s="11">
        <f t="shared" si="4"/>
        <v>267</v>
      </c>
      <c r="B284" s="12" t="s">
        <v>212</v>
      </c>
      <c r="C284" s="13" t="s">
        <v>396</v>
      </c>
      <c r="D284" s="13" t="s">
        <v>1046</v>
      </c>
      <c r="E284" s="13" t="s">
        <v>44</v>
      </c>
      <c r="F284" s="13" t="s">
        <v>30</v>
      </c>
      <c r="G284" s="14">
        <v>75000</v>
      </c>
      <c r="H284" s="14">
        <v>6309.38</v>
      </c>
      <c r="I284" s="14">
        <v>0</v>
      </c>
      <c r="J284" s="14">
        <f>+G284*2.87%</f>
        <v>2152.5</v>
      </c>
      <c r="K284" s="14">
        <f>G284*7.1%</f>
        <v>5324.9999999999991</v>
      </c>
      <c r="L284" s="14">
        <f>G284*1.15%</f>
        <v>862.5</v>
      </c>
      <c r="M284" s="14">
        <f>+G284*3.04%</f>
        <v>2280</v>
      </c>
      <c r="N284" s="14">
        <f>G284*7.09%</f>
        <v>5317.5</v>
      </c>
      <c r="O284" s="14">
        <v>0</v>
      </c>
      <c r="P284" s="14">
        <f>J284+K284+L284+M284+N284</f>
        <v>15937.5</v>
      </c>
      <c r="Q284" s="14">
        <f>+AF284</f>
        <v>2546</v>
      </c>
      <c r="R284" s="14">
        <f>+J284+M284+O284+Q284+H284+I284</f>
        <v>13287.880000000001</v>
      </c>
      <c r="S284" s="14">
        <f>+N284+L284+K284</f>
        <v>11505</v>
      </c>
      <c r="T284" s="14">
        <f>+G284-R284</f>
        <v>61712.119999999995</v>
      </c>
      <c r="U284" s="60">
        <f>+AH284-T284</f>
        <v>0</v>
      </c>
      <c r="V284" t="s">
        <v>396</v>
      </c>
      <c r="W284" t="s">
        <v>1046</v>
      </c>
      <c r="X284" t="s">
        <v>1568</v>
      </c>
      <c r="Y284">
        <v>1</v>
      </c>
      <c r="Z284" s="33">
        <v>75000</v>
      </c>
      <c r="AA284">
        <v>0</v>
      </c>
      <c r="AB284" s="33">
        <v>75000</v>
      </c>
      <c r="AC284" s="33">
        <v>2152.5</v>
      </c>
      <c r="AD284" s="33">
        <v>6309.38</v>
      </c>
      <c r="AE284" s="33">
        <v>2280</v>
      </c>
      <c r="AF284" s="33">
        <v>2546</v>
      </c>
      <c r="AG284" s="33">
        <v>13287.88</v>
      </c>
      <c r="AH284" s="33">
        <v>61712.12</v>
      </c>
      <c r="AI284" s="33" t="s">
        <v>1975</v>
      </c>
      <c r="AJ284" s="33"/>
      <c r="AL284" s="35"/>
      <c r="AM284" s="35"/>
    </row>
    <row r="285" spans="1:39" ht="15.95" customHeight="1" x14ac:dyDescent="0.25">
      <c r="A285" s="11">
        <f t="shared" si="4"/>
        <v>268</v>
      </c>
      <c r="B285" s="12" t="s">
        <v>212</v>
      </c>
      <c r="C285" s="13" t="s">
        <v>397</v>
      </c>
      <c r="D285" s="13" t="s">
        <v>165</v>
      </c>
      <c r="E285" s="13" t="s">
        <v>29</v>
      </c>
      <c r="F285" s="13" t="s">
        <v>35</v>
      </c>
      <c r="G285" s="14">
        <v>22000</v>
      </c>
      <c r="H285" s="14">
        <v>0</v>
      </c>
      <c r="I285" s="14">
        <v>0</v>
      </c>
      <c r="J285" s="14">
        <f>+G285*2.87%</f>
        <v>631.4</v>
      </c>
      <c r="K285" s="14">
        <f>G285*7.1%</f>
        <v>1561.9999999999998</v>
      </c>
      <c r="L285" s="14">
        <f>G285*1.15%</f>
        <v>253</v>
      </c>
      <c r="M285" s="14">
        <f>+G285*3.04%</f>
        <v>668.8</v>
      </c>
      <c r="N285" s="14">
        <f>G285*7.09%</f>
        <v>1559.8000000000002</v>
      </c>
      <c r="O285" s="14">
        <v>0</v>
      </c>
      <c r="P285" s="14">
        <f>J285+K285+L285+M285+N285</f>
        <v>4675</v>
      </c>
      <c r="Q285" s="14">
        <f>+AF285</f>
        <v>706</v>
      </c>
      <c r="R285" s="14">
        <f>+J285+M285+O285+Q285+H285+I285</f>
        <v>2006.1999999999998</v>
      </c>
      <c r="S285" s="14">
        <f>+N285+L285+K285</f>
        <v>3374.8</v>
      </c>
      <c r="T285" s="14">
        <f>+G285-R285</f>
        <v>19993.8</v>
      </c>
      <c r="U285" s="60">
        <f>+AH285-T285</f>
        <v>0</v>
      </c>
      <c r="V285" t="s">
        <v>397</v>
      </c>
      <c r="W285" t="s">
        <v>165</v>
      </c>
      <c r="X285" t="s">
        <v>1292</v>
      </c>
      <c r="Y285">
        <v>52</v>
      </c>
      <c r="Z285" s="33">
        <v>22000</v>
      </c>
      <c r="AA285">
        <v>0</v>
      </c>
      <c r="AB285" s="33">
        <v>22000</v>
      </c>
      <c r="AC285">
        <v>631.4</v>
      </c>
      <c r="AD285">
        <v>0</v>
      </c>
      <c r="AE285">
        <v>668.8</v>
      </c>
      <c r="AF285">
        <v>706</v>
      </c>
      <c r="AG285" s="33">
        <v>2006.2</v>
      </c>
      <c r="AH285" s="33">
        <v>19993.8</v>
      </c>
      <c r="AI285" s="33" t="s">
        <v>1975</v>
      </c>
      <c r="AJ285" s="33"/>
      <c r="AL285" s="35"/>
      <c r="AM285" s="35"/>
    </row>
    <row r="286" spans="1:39" ht="15.95" customHeight="1" x14ac:dyDescent="0.25">
      <c r="A286" s="11">
        <f t="shared" si="4"/>
        <v>269</v>
      </c>
      <c r="B286" s="12" t="s">
        <v>212</v>
      </c>
      <c r="C286" s="13" t="s">
        <v>398</v>
      </c>
      <c r="D286" s="13" t="s">
        <v>165</v>
      </c>
      <c r="E286" s="13" t="s">
        <v>29</v>
      </c>
      <c r="F286" s="13" t="s">
        <v>35</v>
      </c>
      <c r="G286" s="14">
        <v>22000</v>
      </c>
      <c r="H286" s="14">
        <v>0</v>
      </c>
      <c r="I286" s="14">
        <v>0</v>
      </c>
      <c r="J286" s="14">
        <f>+G286*2.87%</f>
        <v>631.4</v>
      </c>
      <c r="K286" s="14">
        <f>G286*7.1%</f>
        <v>1561.9999999999998</v>
      </c>
      <c r="L286" s="14">
        <f>G286*1.15%</f>
        <v>253</v>
      </c>
      <c r="M286" s="14">
        <f>+G286*3.04%</f>
        <v>668.8</v>
      </c>
      <c r="N286" s="14">
        <f>G286*7.09%</f>
        <v>1559.8000000000002</v>
      </c>
      <c r="O286" s="14">
        <v>0</v>
      </c>
      <c r="P286" s="14">
        <f>J286+K286+L286+M286+N286</f>
        <v>4675</v>
      </c>
      <c r="Q286" s="14">
        <f>+AF286</f>
        <v>1046</v>
      </c>
      <c r="R286" s="14">
        <f>+J286+M286+O286+Q286+H286+I286</f>
        <v>2346.1999999999998</v>
      </c>
      <c r="S286" s="14">
        <f>+N286+L286+K286</f>
        <v>3374.8</v>
      </c>
      <c r="T286" s="14">
        <f>+G286-R286</f>
        <v>19653.8</v>
      </c>
      <c r="U286" s="60">
        <f>+AH286-T286</f>
        <v>0</v>
      </c>
      <c r="V286" t="s">
        <v>398</v>
      </c>
      <c r="W286" t="s">
        <v>165</v>
      </c>
      <c r="X286" t="s">
        <v>1657</v>
      </c>
      <c r="Y286">
        <v>50</v>
      </c>
      <c r="Z286" s="33">
        <v>22000</v>
      </c>
      <c r="AA286">
        <v>0</v>
      </c>
      <c r="AB286" s="33">
        <v>22000</v>
      </c>
      <c r="AC286">
        <v>631.4</v>
      </c>
      <c r="AD286">
        <v>0</v>
      </c>
      <c r="AE286">
        <v>668.8</v>
      </c>
      <c r="AF286" s="33">
        <v>1046</v>
      </c>
      <c r="AG286" s="33">
        <v>2346.1999999999998</v>
      </c>
      <c r="AH286" s="33">
        <v>19653.8</v>
      </c>
      <c r="AI286" s="33" t="s">
        <v>1975</v>
      </c>
      <c r="AJ286" s="33"/>
      <c r="AK286" s="35">
        <f>+U286</f>
        <v>0</v>
      </c>
      <c r="AL286" s="35"/>
      <c r="AM286" s="35"/>
    </row>
    <row r="287" spans="1:39" ht="15.95" customHeight="1" x14ac:dyDescent="0.25">
      <c r="A287" s="11">
        <f t="shared" si="4"/>
        <v>270</v>
      </c>
      <c r="B287" s="12" t="s">
        <v>212</v>
      </c>
      <c r="C287" s="13" t="s">
        <v>1003</v>
      </c>
      <c r="D287" s="13" t="s">
        <v>163</v>
      </c>
      <c r="E287" s="13" t="s">
        <v>29</v>
      </c>
      <c r="F287" s="13" t="s">
        <v>30</v>
      </c>
      <c r="G287" s="14">
        <v>22000</v>
      </c>
      <c r="H287" s="14">
        <v>0</v>
      </c>
      <c r="I287" s="14">
        <v>0</v>
      </c>
      <c r="J287" s="14">
        <f>+G287*2.87%</f>
        <v>631.4</v>
      </c>
      <c r="K287" s="14">
        <f>G287*7.1%</f>
        <v>1561.9999999999998</v>
      </c>
      <c r="L287" s="14">
        <f>G287*1.15%</f>
        <v>253</v>
      </c>
      <c r="M287" s="14">
        <f>+G287*3.04%</f>
        <v>668.8</v>
      </c>
      <c r="N287" s="14">
        <f>G287*7.09%</f>
        <v>1559.8000000000002</v>
      </c>
      <c r="O287" s="14">
        <v>0</v>
      </c>
      <c r="P287" s="14">
        <f>J287+K287+L287+M287+N287</f>
        <v>4675</v>
      </c>
      <c r="Q287" s="14">
        <f>+AF287</f>
        <v>3046</v>
      </c>
      <c r="R287" s="14">
        <f>+J287+M287+O287+Q287+H287+I287</f>
        <v>4346.2</v>
      </c>
      <c r="S287" s="14">
        <f>+N287+L287+K287</f>
        <v>3374.8</v>
      </c>
      <c r="T287" s="14">
        <f>+G287-R287</f>
        <v>17653.8</v>
      </c>
      <c r="U287" s="60">
        <f>+AH287-T287</f>
        <v>0</v>
      </c>
      <c r="V287" t="s">
        <v>1003</v>
      </c>
      <c r="W287" t="s">
        <v>163</v>
      </c>
      <c r="X287" t="s">
        <v>1664</v>
      </c>
      <c r="Y287">
        <v>64</v>
      </c>
      <c r="Z287" s="33">
        <v>22000</v>
      </c>
      <c r="AA287">
        <v>0</v>
      </c>
      <c r="AB287" s="33">
        <v>22000</v>
      </c>
      <c r="AC287">
        <v>631.4</v>
      </c>
      <c r="AD287">
        <v>0</v>
      </c>
      <c r="AE287">
        <v>668.8</v>
      </c>
      <c r="AF287" s="33">
        <v>3046</v>
      </c>
      <c r="AG287" s="33">
        <v>4346.2</v>
      </c>
      <c r="AH287" s="33">
        <v>17653.8</v>
      </c>
      <c r="AI287" s="33" t="s">
        <v>1975</v>
      </c>
      <c r="AJ287" s="33"/>
      <c r="AL287" s="35"/>
      <c r="AM287" s="35"/>
    </row>
    <row r="288" spans="1:39" customFormat="1" ht="15.95" customHeight="1" x14ac:dyDescent="0.25">
      <c r="A288" s="11">
        <f t="shared" si="4"/>
        <v>271</v>
      </c>
      <c r="B288" s="12" t="s">
        <v>212</v>
      </c>
      <c r="C288" s="13" t="s">
        <v>1002</v>
      </c>
      <c r="D288" s="13" t="s">
        <v>163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>+G288*2.87%</f>
        <v>631.4</v>
      </c>
      <c r="K288" s="14">
        <f>G288*7.1%</f>
        <v>1561.9999999999998</v>
      </c>
      <c r="L288" s="14">
        <f>G288*1.15%</f>
        <v>253</v>
      </c>
      <c r="M288" s="14">
        <f>+G288*3.04%</f>
        <v>668.8</v>
      </c>
      <c r="N288" s="14">
        <f>G288*7.09%</f>
        <v>1559.8000000000002</v>
      </c>
      <c r="O288" s="14">
        <v>0</v>
      </c>
      <c r="P288" s="14">
        <f>J288+K288+L288+M288+N288</f>
        <v>4675</v>
      </c>
      <c r="Q288" s="14">
        <f>+AF288</f>
        <v>3366</v>
      </c>
      <c r="R288" s="14">
        <f>+J288+M288+O288+Q288+H288+I288</f>
        <v>4666.2</v>
      </c>
      <c r="S288" s="14">
        <f>+N288+L288+K288</f>
        <v>3374.8</v>
      </c>
      <c r="T288" s="14">
        <f>+G288-R288</f>
        <v>17333.8</v>
      </c>
      <c r="U288" s="60">
        <f>+AH288-T288</f>
        <v>0</v>
      </c>
      <c r="V288" t="s">
        <v>1002</v>
      </c>
      <c r="W288" t="s">
        <v>163</v>
      </c>
      <c r="X288" t="s">
        <v>1658</v>
      </c>
      <c r="Y288">
        <v>62</v>
      </c>
      <c r="Z288" s="33">
        <v>22000</v>
      </c>
      <c r="AA288">
        <v>0</v>
      </c>
      <c r="AB288" s="33">
        <v>22000</v>
      </c>
      <c r="AC288">
        <v>631.4</v>
      </c>
      <c r="AD288">
        <v>0</v>
      </c>
      <c r="AE288">
        <v>668.8</v>
      </c>
      <c r="AF288" s="33">
        <v>3366</v>
      </c>
      <c r="AG288" s="33">
        <v>4666.2</v>
      </c>
      <c r="AH288" s="33">
        <v>17333.8</v>
      </c>
      <c r="AI288" s="33" t="s">
        <v>1975</v>
      </c>
      <c r="AJ288" s="33"/>
      <c r="AK288" s="7"/>
      <c r="AL288" s="35"/>
      <c r="AM288" s="35"/>
    </row>
    <row r="289" spans="1:39" ht="15.95" customHeight="1" x14ac:dyDescent="0.25">
      <c r="A289" s="11">
        <f t="shared" si="4"/>
        <v>272</v>
      </c>
      <c r="B289" s="12" t="s">
        <v>212</v>
      </c>
      <c r="C289" s="13" t="s">
        <v>998</v>
      </c>
      <c r="D289" s="13" t="s">
        <v>165</v>
      </c>
      <c r="E289" s="13" t="s">
        <v>29</v>
      </c>
      <c r="F289" s="13" t="s">
        <v>30</v>
      </c>
      <c r="G289" s="14">
        <v>22000</v>
      </c>
      <c r="H289" s="14">
        <v>0</v>
      </c>
      <c r="I289" s="14">
        <v>0</v>
      </c>
      <c r="J289" s="14">
        <f>+G289*2.87%</f>
        <v>631.4</v>
      </c>
      <c r="K289" s="14">
        <f>G289*7.1%</f>
        <v>1561.9999999999998</v>
      </c>
      <c r="L289" s="14">
        <f>G289*1.15%</f>
        <v>253</v>
      </c>
      <c r="M289" s="14">
        <f>+G289*3.04%</f>
        <v>668.8</v>
      </c>
      <c r="N289" s="14">
        <f>G289*7.09%</f>
        <v>1559.8000000000002</v>
      </c>
      <c r="O289" s="14">
        <v>0</v>
      </c>
      <c r="P289" s="14">
        <f>J289+K289+L289+M289+N289</f>
        <v>4675</v>
      </c>
      <c r="Q289" s="14">
        <f>+AF289</f>
        <v>0</v>
      </c>
      <c r="R289" s="14">
        <f>+J289+M289+O289+Q289+H289+I289</f>
        <v>1300.1999999999998</v>
      </c>
      <c r="S289" s="14">
        <f>+N289+L289+K289</f>
        <v>3374.8</v>
      </c>
      <c r="T289" s="14">
        <f>+G289-R289</f>
        <v>20699.8</v>
      </c>
      <c r="U289" s="60">
        <f>+AH289-T289</f>
        <v>0</v>
      </c>
      <c r="V289" t="s">
        <v>998</v>
      </c>
      <c r="W289" t="s">
        <v>165</v>
      </c>
      <c r="X289" t="s">
        <v>1378</v>
      </c>
      <c r="Y289">
        <v>66</v>
      </c>
      <c r="Z289" s="33">
        <v>22000</v>
      </c>
      <c r="AA289">
        <v>0</v>
      </c>
      <c r="AB289" s="33">
        <v>22000</v>
      </c>
      <c r="AC289">
        <v>631.4</v>
      </c>
      <c r="AD289">
        <v>0</v>
      </c>
      <c r="AE289">
        <v>668.8</v>
      </c>
      <c r="AF289">
        <v>0</v>
      </c>
      <c r="AG289" s="33">
        <v>1300.2</v>
      </c>
      <c r="AH289" s="33">
        <v>20699.8</v>
      </c>
      <c r="AI289" s="33" t="s">
        <v>1975</v>
      </c>
      <c r="AJ289" s="33"/>
      <c r="AL289" s="35"/>
      <c r="AM289" s="35"/>
    </row>
    <row r="290" spans="1:39" ht="15.95" customHeight="1" x14ac:dyDescent="0.25">
      <c r="A290" s="11">
        <f t="shared" si="4"/>
        <v>273</v>
      </c>
      <c r="B290" s="12" t="s">
        <v>212</v>
      </c>
      <c r="C290" s="13" t="s">
        <v>1016</v>
      </c>
      <c r="D290" s="13" t="s">
        <v>125</v>
      </c>
      <c r="E290" s="13" t="s">
        <v>29</v>
      </c>
      <c r="F290" s="13" t="s">
        <v>35</v>
      </c>
      <c r="G290" s="14">
        <v>26250</v>
      </c>
      <c r="H290" s="14">
        <v>0</v>
      </c>
      <c r="I290" s="14">
        <v>0</v>
      </c>
      <c r="J290" s="14">
        <f>+G290*2.87%</f>
        <v>753.375</v>
      </c>
      <c r="K290" s="14">
        <f>G290*7.1%</f>
        <v>1863.7499999999998</v>
      </c>
      <c r="L290" s="14">
        <f>G290*1.15%</f>
        <v>301.875</v>
      </c>
      <c r="M290" s="14">
        <f>+G290*3.04%</f>
        <v>798</v>
      </c>
      <c r="N290" s="14">
        <f>G290*7.09%</f>
        <v>1861.1250000000002</v>
      </c>
      <c r="O290" s="14">
        <v>0</v>
      </c>
      <c r="P290" s="14">
        <f>J290+K290+L290+M290+N290</f>
        <v>5578.125</v>
      </c>
      <c r="Q290" s="14">
        <f>+AF290</f>
        <v>1000</v>
      </c>
      <c r="R290" s="14">
        <f>+J290+M290+O290+Q290+H290+I290</f>
        <v>2551.375</v>
      </c>
      <c r="S290" s="14">
        <f>+N290+L290+K290</f>
        <v>4026.75</v>
      </c>
      <c r="T290" s="14">
        <f>+G290-R290</f>
        <v>23698.625</v>
      </c>
      <c r="U290" s="60">
        <f>+AH290-T290</f>
        <v>-5.0000000010186341E-3</v>
      </c>
      <c r="V290" t="s">
        <v>1016</v>
      </c>
      <c r="W290" t="s">
        <v>125</v>
      </c>
      <c r="X290" t="s">
        <v>1970</v>
      </c>
      <c r="Y290">
        <v>11</v>
      </c>
      <c r="Z290" s="33">
        <v>26250</v>
      </c>
      <c r="AA290">
        <v>0</v>
      </c>
      <c r="AB290" s="33">
        <v>26250</v>
      </c>
      <c r="AC290">
        <v>753.38</v>
      </c>
      <c r="AD290">
        <v>0</v>
      </c>
      <c r="AE290">
        <v>798</v>
      </c>
      <c r="AF290" s="33">
        <v>1000</v>
      </c>
      <c r="AG290" s="33">
        <v>2551.38</v>
      </c>
      <c r="AH290" s="33">
        <v>23698.62</v>
      </c>
      <c r="AI290" s="33" t="s">
        <v>1978</v>
      </c>
      <c r="AJ290" s="33"/>
      <c r="AL290" s="35"/>
      <c r="AM290" s="35"/>
    </row>
    <row r="291" spans="1:39" ht="15.95" customHeight="1" x14ac:dyDescent="0.25">
      <c r="A291" s="11">
        <f t="shared" si="4"/>
        <v>274</v>
      </c>
      <c r="B291" s="12" t="s">
        <v>212</v>
      </c>
      <c r="C291" s="13" t="s">
        <v>1079</v>
      </c>
      <c r="D291" s="13" t="s">
        <v>37</v>
      </c>
      <c r="E291" s="13" t="s">
        <v>29</v>
      </c>
      <c r="F291" s="13" t="s">
        <v>35</v>
      </c>
      <c r="G291" s="14">
        <v>34000</v>
      </c>
      <c r="H291" s="14">
        <v>0</v>
      </c>
      <c r="I291" s="14">
        <v>0</v>
      </c>
      <c r="J291" s="14">
        <f>+G291*2.87%</f>
        <v>975.8</v>
      </c>
      <c r="K291" s="14">
        <f>G291*7.1%</f>
        <v>2414</v>
      </c>
      <c r="L291" s="14">
        <f>G291*1.15%</f>
        <v>391</v>
      </c>
      <c r="M291" s="14">
        <f>+G291*3.04%</f>
        <v>1033.5999999999999</v>
      </c>
      <c r="N291" s="14">
        <f>G291*7.09%</f>
        <v>2410.6000000000004</v>
      </c>
      <c r="O291" s="14">
        <v>1587.38</v>
      </c>
      <c r="P291" s="14">
        <f>J291+K291+L291+M291+N291</f>
        <v>7225</v>
      </c>
      <c r="Q291" s="14">
        <v>6924</v>
      </c>
      <c r="R291" s="14">
        <f>+J291+M291+O291+Q291+H291+I291</f>
        <v>10520.779999999999</v>
      </c>
      <c r="S291" s="14">
        <f>+N291+L291+K291</f>
        <v>5215.6000000000004</v>
      </c>
      <c r="T291" s="14">
        <f>+G291-R291</f>
        <v>23479.22</v>
      </c>
      <c r="U291" s="60">
        <f>+AH291-T291</f>
        <v>0</v>
      </c>
      <c r="V291" t="s">
        <v>1079</v>
      </c>
      <c r="W291" t="s">
        <v>37</v>
      </c>
      <c r="X291" t="s">
        <v>1147</v>
      </c>
      <c r="Y291">
        <v>66</v>
      </c>
      <c r="Z291" s="33">
        <v>34000</v>
      </c>
      <c r="AA291">
        <v>0</v>
      </c>
      <c r="AB291" s="33">
        <v>34000</v>
      </c>
      <c r="AC291">
        <v>975.8</v>
      </c>
      <c r="AD291">
        <v>0</v>
      </c>
      <c r="AE291" s="33">
        <v>1033.5999999999999</v>
      </c>
      <c r="AF291" s="33">
        <v>8511.3799999999992</v>
      </c>
      <c r="AG291" s="33">
        <v>10520.78</v>
      </c>
      <c r="AH291" s="33">
        <v>23479.22</v>
      </c>
      <c r="AI291" s="33" t="s">
        <v>1975</v>
      </c>
      <c r="AJ291" s="33"/>
      <c r="AL291" s="35"/>
      <c r="AM291" s="35"/>
    </row>
    <row r="292" spans="1:39" ht="15.95" customHeight="1" x14ac:dyDescent="0.25">
      <c r="A292" s="11">
        <f t="shared" si="4"/>
        <v>275</v>
      </c>
      <c r="B292" s="12" t="s">
        <v>1087</v>
      </c>
      <c r="C292" s="13" t="s">
        <v>1083</v>
      </c>
      <c r="D292" s="13" t="s">
        <v>496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>+G292*2.87%</f>
        <v>574</v>
      </c>
      <c r="K292" s="14">
        <f>G292*7.1%</f>
        <v>1419.9999999999998</v>
      </c>
      <c r="L292" s="14">
        <f>G292*1.15%</f>
        <v>230</v>
      </c>
      <c r="M292" s="14">
        <f>+G292*3.04%</f>
        <v>608</v>
      </c>
      <c r="N292" s="14">
        <f>G292*7.09%</f>
        <v>1418</v>
      </c>
      <c r="O292" s="14">
        <v>0</v>
      </c>
      <c r="P292" s="14">
        <f>J292+K292+L292+M292+N292</f>
        <v>4250</v>
      </c>
      <c r="Q292" s="14">
        <f>+AF292</f>
        <v>0</v>
      </c>
      <c r="R292" s="14">
        <f>+J292+M292+O292+Q292+H292+I292</f>
        <v>1182</v>
      </c>
      <c r="S292" s="14">
        <f>+N292+L292+K292</f>
        <v>3068</v>
      </c>
      <c r="T292" s="14">
        <f>+G292-R292</f>
        <v>18818</v>
      </c>
      <c r="U292" s="60">
        <f>+AH292-T292</f>
        <v>0</v>
      </c>
      <c r="V292" t="s">
        <v>1083</v>
      </c>
      <c r="W292" t="s">
        <v>496</v>
      </c>
      <c r="X292" t="s">
        <v>1275</v>
      </c>
      <c r="Y292">
        <v>68</v>
      </c>
      <c r="Z292" s="33">
        <v>20000</v>
      </c>
      <c r="AA292">
        <v>0</v>
      </c>
      <c r="AB292" s="33">
        <v>20000</v>
      </c>
      <c r="AC292">
        <v>574</v>
      </c>
      <c r="AD292">
        <v>0</v>
      </c>
      <c r="AE292">
        <v>608</v>
      </c>
      <c r="AF292">
        <v>0</v>
      </c>
      <c r="AG292" s="33">
        <v>1182</v>
      </c>
      <c r="AH292" s="33">
        <v>18818</v>
      </c>
      <c r="AI292" s="33" t="s">
        <v>1975</v>
      </c>
      <c r="AJ292" s="33"/>
      <c r="AL292" s="35"/>
      <c r="AM292" s="35"/>
    </row>
    <row r="293" spans="1:39" ht="15.95" customHeight="1" x14ac:dyDescent="0.25">
      <c r="A293" s="11">
        <f t="shared" si="4"/>
        <v>276</v>
      </c>
      <c r="B293" s="12" t="s">
        <v>399</v>
      </c>
      <c r="C293" s="13" t="s">
        <v>400</v>
      </c>
      <c r="D293" s="13" t="s">
        <v>111</v>
      </c>
      <c r="E293" s="13" t="s">
        <v>29</v>
      </c>
      <c r="F293" s="13" t="s">
        <v>30</v>
      </c>
      <c r="G293" s="14">
        <v>95983.8</v>
      </c>
      <c r="H293" s="14">
        <v>13277.68</v>
      </c>
      <c r="I293" s="14">
        <v>0</v>
      </c>
      <c r="J293" s="14">
        <f>+G293*2.87%</f>
        <v>2754.73506</v>
      </c>
      <c r="K293" s="14">
        <f>G293*7.1%</f>
        <v>6814.8498</v>
      </c>
      <c r="L293" s="14">
        <f>G293*1.15%</f>
        <v>1103.8136999999999</v>
      </c>
      <c r="M293" s="14">
        <f>+G293*3.04%</f>
        <v>2917.9075200000002</v>
      </c>
      <c r="N293" s="14">
        <f>G293*7.09%</f>
        <v>6805.2514200000005</v>
      </c>
      <c r="O293" s="14">
        <v>0</v>
      </c>
      <c r="P293" s="14">
        <f>J293+K293+L293+M293+N293</f>
        <v>20396.557500000003</v>
      </c>
      <c r="Q293" s="14">
        <f>+AF293</f>
        <v>13662.77</v>
      </c>
      <c r="R293" s="14">
        <f>+J293+M293+O293+Q293+H293+I293</f>
        <v>32613.09258</v>
      </c>
      <c r="S293" s="14">
        <f>+N293+L293+K293</f>
        <v>14723.914919999999</v>
      </c>
      <c r="T293" s="14">
        <f>+G293-R293</f>
        <v>63370.707420000006</v>
      </c>
      <c r="U293" s="60">
        <f>+AH293-T293</f>
        <v>-7.4200000090058893E-3</v>
      </c>
      <c r="V293" t="s">
        <v>400</v>
      </c>
      <c r="W293" t="s">
        <v>111</v>
      </c>
      <c r="X293" t="s">
        <v>1889</v>
      </c>
      <c r="Y293">
        <v>1</v>
      </c>
      <c r="Z293" s="33">
        <v>95983.8</v>
      </c>
      <c r="AA293">
        <v>0</v>
      </c>
      <c r="AB293" s="33">
        <v>95983.8</v>
      </c>
      <c r="AC293" s="33">
        <v>2754.74</v>
      </c>
      <c r="AD293" s="33">
        <v>13277.68</v>
      </c>
      <c r="AE293" s="33">
        <v>2917.91</v>
      </c>
      <c r="AF293" s="33">
        <v>13662.77</v>
      </c>
      <c r="AG293" s="33">
        <v>32613.1</v>
      </c>
      <c r="AH293" s="33">
        <v>63370.7</v>
      </c>
      <c r="AI293" s="33" t="s">
        <v>1977</v>
      </c>
      <c r="AJ293" s="33"/>
      <c r="AL293" s="35"/>
      <c r="AM293" s="35"/>
    </row>
    <row r="294" spans="1:39" ht="15.95" customHeight="1" x14ac:dyDescent="0.25">
      <c r="A294" s="11">
        <f t="shared" si="4"/>
        <v>277</v>
      </c>
      <c r="B294" s="12" t="s">
        <v>401</v>
      </c>
      <c r="C294" s="13" t="s">
        <v>402</v>
      </c>
      <c r="D294" s="13" t="s">
        <v>267</v>
      </c>
      <c r="E294" s="13" t="s">
        <v>29</v>
      </c>
      <c r="F294" s="13" t="s">
        <v>30</v>
      </c>
      <c r="G294" s="14">
        <v>30000</v>
      </c>
      <c r="H294" s="14">
        <v>0</v>
      </c>
      <c r="I294" s="14">
        <v>0</v>
      </c>
      <c r="J294" s="14">
        <f>+G294*2.87%</f>
        <v>861</v>
      </c>
      <c r="K294" s="14">
        <f>G294*7.1%</f>
        <v>2130</v>
      </c>
      <c r="L294" s="14">
        <f>G294*1.15%</f>
        <v>345</v>
      </c>
      <c r="M294" s="14">
        <f>+G294*3.04%</f>
        <v>912</v>
      </c>
      <c r="N294" s="14">
        <f>G294*7.09%</f>
        <v>2127</v>
      </c>
      <c r="O294" s="14">
        <v>0</v>
      </c>
      <c r="P294" s="14">
        <f>J294+K294+L294+M294+N294</f>
        <v>6375</v>
      </c>
      <c r="Q294" s="14">
        <f>+AF294</f>
        <v>1646</v>
      </c>
      <c r="R294" s="14">
        <f>+J294+M294+O294+Q294+H294+I294</f>
        <v>3419</v>
      </c>
      <c r="S294" s="14">
        <f>+N294+L294+K294</f>
        <v>4602</v>
      </c>
      <c r="T294" s="14">
        <f>+G294-R294</f>
        <v>26581</v>
      </c>
      <c r="U294" s="60">
        <f>+AH294-T294</f>
        <v>0</v>
      </c>
      <c r="V294" t="s">
        <v>402</v>
      </c>
      <c r="W294" t="s">
        <v>267</v>
      </c>
      <c r="X294" t="s">
        <v>1703</v>
      </c>
      <c r="Y294">
        <v>26</v>
      </c>
      <c r="Z294" s="33">
        <v>30000</v>
      </c>
      <c r="AA294">
        <v>0</v>
      </c>
      <c r="AB294" s="33">
        <v>30000</v>
      </c>
      <c r="AC294">
        <v>861</v>
      </c>
      <c r="AD294">
        <v>0</v>
      </c>
      <c r="AE294">
        <v>912</v>
      </c>
      <c r="AF294" s="33">
        <v>1646</v>
      </c>
      <c r="AG294" s="33">
        <v>3419</v>
      </c>
      <c r="AH294" s="33">
        <v>26581</v>
      </c>
      <c r="AI294" s="33" t="s">
        <v>1975</v>
      </c>
      <c r="AJ294" s="33"/>
      <c r="AL294" s="35"/>
      <c r="AM294" s="35"/>
    </row>
    <row r="295" spans="1:39" ht="15.95" customHeight="1" x14ac:dyDescent="0.25">
      <c r="A295" s="11">
        <f t="shared" si="4"/>
        <v>278</v>
      </c>
      <c r="B295" s="12" t="s">
        <v>401</v>
      </c>
      <c r="C295" s="13" t="s">
        <v>403</v>
      </c>
      <c r="D295" s="13" t="s">
        <v>1050</v>
      </c>
      <c r="E295" s="13" t="s">
        <v>29</v>
      </c>
      <c r="F295" s="13" t="s">
        <v>35</v>
      </c>
      <c r="G295" s="14">
        <v>120000</v>
      </c>
      <c r="H295" s="14">
        <v>16809.87</v>
      </c>
      <c r="I295" s="14">
        <v>0</v>
      </c>
      <c r="J295" s="14">
        <f>+G295*2.87%</f>
        <v>3444</v>
      </c>
      <c r="K295" s="14">
        <f>G295*7.1%</f>
        <v>8520</v>
      </c>
      <c r="L295" s="14">
        <f>G295*1.15%</f>
        <v>1380</v>
      </c>
      <c r="M295" s="14">
        <f>+G295*3.04%</f>
        <v>3648</v>
      </c>
      <c r="N295" s="14">
        <f>G295*7.09%</f>
        <v>8508</v>
      </c>
      <c r="O295" s="14">
        <v>0</v>
      </c>
      <c r="P295" s="14">
        <f>J295+K295+L295+M295+N295</f>
        <v>25500</v>
      </c>
      <c r="Q295" s="14">
        <f>+AF295</f>
        <v>1830.01</v>
      </c>
      <c r="R295" s="14">
        <f>+J295+M295+O295+Q295+H295+I295</f>
        <v>25731.879999999997</v>
      </c>
      <c r="S295" s="14">
        <f>+N295+L295+K295</f>
        <v>18408</v>
      </c>
      <c r="T295" s="14">
        <f>+G295-R295</f>
        <v>94268.12</v>
      </c>
      <c r="U295" s="60">
        <f>+AH295-T295</f>
        <v>0</v>
      </c>
      <c r="V295" t="s">
        <v>403</v>
      </c>
      <c r="W295" t="s">
        <v>1050</v>
      </c>
      <c r="X295" t="s">
        <v>1868</v>
      </c>
      <c r="Y295">
        <v>2</v>
      </c>
      <c r="Z295" s="33">
        <v>120000</v>
      </c>
      <c r="AA295">
        <v>0</v>
      </c>
      <c r="AB295" s="33">
        <v>120000</v>
      </c>
      <c r="AC295" s="33">
        <v>3444</v>
      </c>
      <c r="AD295" s="33">
        <v>16809.87</v>
      </c>
      <c r="AE295" s="33">
        <v>3648</v>
      </c>
      <c r="AF295" s="33">
        <v>1830.01</v>
      </c>
      <c r="AG295" s="33">
        <v>25731.88</v>
      </c>
      <c r="AH295" s="33">
        <v>94268.12</v>
      </c>
      <c r="AI295" s="33" t="s">
        <v>1977</v>
      </c>
      <c r="AJ295" s="33"/>
      <c r="AL295" s="35"/>
      <c r="AM295" s="35"/>
    </row>
    <row r="296" spans="1:39" ht="15.95" customHeight="1" x14ac:dyDescent="0.25">
      <c r="A296" s="11">
        <f t="shared" si="4"/>
        <v>279</v>
      </c>
      <c r="B296" s="12" t="s">
        <v>401</v>
      </c>
      <c r="C296" s="13" t="s">
        <v>404</v>
      </c>
      <c r="D296" s="13" t="s">
        <v>1050</v>
      </c>
      <c r="E296" s="13" t="s">
        <v>29</v>
      </c>
      <c r="F296" s="13" t="s">
        <v>35</v>
      </c>
      <c r="G296" s="14">
        <v>43645.45</v>
      </c>
      <c r="H296" s="14">
        <v>957.15</v>
      </c>
      <c r="I296" s="14">
        <v>0</v>
      </c>
      <c r="J296" s="14">
        <f>+G296*2.87%</f>
        <v>1252.624415</v>
      </c>
      <c r="K296" s="14">
        <f>G296*7.1%</f>
        <v>3098.8269499999997</v>
      </c>
      <c r="L296" s="14">
        <f>G296*1.15%</f>
        <v>501.92267499999997</v>
      </c>
      <c r="M296" s="14">
        <f>+G296*3.04%</f>
        <v>1326.82168</v>
      </c>
      <c r="N296" s="14">
        <f>G296*7.09%</f>
        <v>3094.4624050000002</v>
      </c>
      <c r="O296" s="14">
        <v>0</v>
      </c>
      <c r="P296" s="14">
        <f>J296+K296+L296+M296+N296</f>
        <v>9274.6581249999999</v>
      </c>
      <c r="Q296" s="14">
        <f>+AF296</f>
        <v>4658.78</v>
      </c>
      <c r="R296" s="14">
        <f>+J296+M296+O296+Q296+H296+I296</f>
        <v>8195.3760949999996</v>
      </c>
      <c r="S296" s="14">
        <f>+N296+L296+K296</f>
        <v>6695.2120299999997</v>
      </c>
      <c r="T296" s="14">
        <f>+G296-R296</f>
        <v>35450.073904999997</v>
      </c>
      <c r="U296" s="60">
        <f>+AH296-T296</f>
        <v>6.0950000042794272E-3</v>
      </c>
      <c r="V296" t="s">
        <v>404</v>
      </c>
      <c r="W296" t="s">
        <v>1050</v>
      </c>
      <c r="X296" t="s">
        <v>1833</v>
      </c>
      <c r="Y296">
        <v>3</v>
      </c>
      <c r="Z296" s="33">
        <v>43645.45</v>
      </c>
      <c r="AA296">
        <v>0</v>
      </c>
      <c r="AB296" s="33">
        <v>43645.45</v>
      </c>
      <c r="AC296" s="33">
        <v>1252.6199999999999</v>
      </c>
      <c r="AD296">
        <v>957.15</v>
      </c>
      <c r="AE296" s="33">
        <v>1326.82</v>
      </c>
      <c r="AF296" s="33">
        <v>4658.78</v>
      </c>
      <c r="AG296" s="33">
        <v>8195.3700000000008</v>
      </c>
      <c r="AH296" s="33">
        <v>35450.080000000002</v>
      </c>
      <c r="AI296" s="33" t="s">
        <v>1977</v>
      </c>
      <c r="AJ296" s="33"/>
      <c r="AL296" s="35"/>
      <c r="AM296" s="35"/>
    </row>
    <row r="297" spans="1:39" ht="15.95" customHeight="1" x14ac:dyDescent="0.25">
      <c r="A297" s="11">
        <f t="shared" si="4"/>
        <v>280</v>
      </c>
      <c r="B297" s="12" t="s">
        <v>401</v>
      </c>
      <c r="C297" s="13" t="s">
        <v>405</v>
      </c>
      <c r="D297" s="13" t="s">
        <v>1050</v>
      </c>
      <c r="E297" s="13" t="s">
        <v>29</v>
      </c>
      <c r="F297" s="13" t="s">
        <v>35</v>
      </c>
      <c r="G297" s="14">
        <v>120000</v>
      </c>
      <c r="H297" s="14">
        <v>16809.87</v>
      </c>
      <c r="I297" s="14">
        <v>0</v>
      </c>
      <c r="J297" s="14">
        <f>+G297*2.87%</f>
        <v>3444</v>
      </c>
      <c r="K297" s="14">
        <f>G297*7.1%</f>
        <v>8520</v>
      </c>
      <c r="L297" s="14">
        <f>G297*1.15%</f>
        <v>1380</v>
      </c>
      <c r="M297" s="14">
        <f>+G297*3.04%</f>
        <v>3648</v>
      </c>
      <c r="N297" s="14">
        <f>G297*7.09%</f>
        <v>8508</v>
      </c>
      <c r="O297" s="14">
        <v>0</v>
      </c>
      <c r="P297" s="14">
        <f>J297+K297+L297+M297+N297</f>
        <v>25500</v>
      </c>
      <c r="Q297" s="14">
        <f>+AF297</f>
        <v>17658.41</v>
      </c>
      <c r="R297" s="14">
        <f>+J297+M297+O297+Q297+H297+I297</f>
        <v>41560.28</v>
      </c>
      <c r="S297" s="14">
        <f>+N297+L297+K297</f>
        <v>18408</v>
      </c>
      <c r="T297" s="14">
        <f>+G297-R297</f>
        <v>78439.72</v>
      </c>
      <c r="U297" s="60">
        <f>+AH297-T297</f>
        <v>0</v>
      </c>
      <c r="V297" t="s">
        <v>405</v>
      </c>
      <c r="W297" t="s">
        <v>1050</v>
      </c>
      <c r="X297" t="s">
        <v>1845</v>
      </c>
      <c r="Y297">
        <v>4</v>
      </c>
      <c r="Z297" s="33">
        <v>120000</v>
      </c>
      <c r="AA297">
        <v>0</v>
      </c>
      <c r="AB297" s="33">
        <v>120000</v>
      </c>
      <c r="AC297" s="33">
        <v>3444</v>
      </c>
      <c r="AD297" s="33">
        <v>16809.87</v>
      </c>
      <c r="AE297" s="33">
        <v>3648</v>
      </c>
      <c r="AF297" s="33">
        <v>17658.41</v>
      </c>
      <c r="AG297" s="33">
        <v>41560.28</v>
      </c>
      <c r="AH297" s="33">
        <v>78439.72</v>
      </c>
      <c r="AI297" s="33" t="s">
        <v>1977</v>
      </c>
      <c r="AJ297" s="33"/>
      <c r="AL297" s="35"/>
      <c r="AM297" s="35"/>
    </row>
    <row r="298" spans="1:39" ht="15.95" customHeight="1" x14ac:dyDescent="0.25">
      <c r="A298" s="11">
        <f t="shared" si="4"/>
        <v>281</v>
      </c>
      <c r="B298" s="12" t="s">
        <v>401</v>
      </c>
      <c r="C298" s="13" t="s">
        <v>406</v>
      </c>
      <c r="D298" s="13" t="s">
        <v>1050</v>
      </c>
      <c r="E298" s="13" t="s">
        <v>29</v>
      </c>
      <c r="F298" s="13" t="s">
        <v>35</v>
      </c>
      <c r="G298" s="14">
        <v>120000</v>
      </c>
      <c r="H298" s="14">
        <v>16809.87</v>
      </c>
      <c r="I298" s="14">
        <v>0</v>
      </c>
      <c r="J298" s="14">
        <f>+G298*2.87%</f>
        <v>3444</v>
      </c>
      <c r="K298" s="14">
        <f>G298*7.1%</f>
        <v>8520</v>
      </c>
      <c r="L298" s="14">
        <f>G298*1.15%</f>
        <v>1380</v>
      </c>
      <c r="M298" s="14">
        <f>+G298*3.04%</f>
        <v>3648</v>
      </c>
      <c r="N298" s="14">
        <f>G298*7.09%</f>
        <v>8508</v>
      </c>
      <c r="O298" s="14">
        <v>0</v>
      </c>
      <c r="P298" s="14">
        <f>J298+K298+L298+M298+N298</f>
        <v>25500</v>
      </c>
      <c r="Q298" s="14">
        <f>+AF298</f>
        <v>61699.29</v>
      </c>
      <c r="R298" s="14">
        <f>+J298+M298+O298+Q298+H298+I298</f>
        <v>85601.16</v>
      </c>
      <c r="S298" s="14">
        <f>+N298+L298+K298</f>
        <v>18408</v>
      </c>
      <c r="T298" s="14">
        <f>+G298-R298</f>
        <v>34398.839999999997</v>
      </c>
      <c r="U298" s="60">
        <f>+AH298-T298</f>
        <v>0</v>
      </c>
      <c r="V298" t="s">
        <v>406</v>
      </c>
      <c r="W298" t="s">
        <v>1050</v>
      </c>
      <c r="X298" t="s">
        <v>1867</v>
      </c>
      <c r="Y298">
        <v>5</v>
      </c>
      <c r="Z298" s="33">
        <v>120000</v>
      </c>
      <c r="AA298">
        <v>0</v>
      </c>
      <c r="AB298" s="33">
        <v>120000</v>
      </c>
      <c r="AC298" s="33">
        <v>3444</v>
      </c>
      <c r="AD298" s="33">
        <v>16809.87</v>
      </c>
      <c r="AE298" s="33">
        <v>3648</v>
      </c>
      <c r="AF298" s="33">
        <v>61699.29</v>
      </c>
      <c r="AG298" s="33">
        <v>85601.16</v>
      </c>
      <c r="AH298" s="33">
        <v>34398.839999999997</v>
      </c>
      <c r="AI298" s="33" t="s">
        <v>1977</v>
      </c>
      <c r="AJ298" s="33"/>
      <c r="AL298" s="35"/>
      <c r="AM298" s="35"/>
    </row>
    <row r="299" spans="1:39" ht="15.95" customHeight="1" x14ac:dyDescent="0.25">
      <c r="A299" s="11">
        <f t="shared" si="4"/>
        <v>282</v>
      </c>
      <c r="B299" s="12" t="s">
        <v>401</v>
      </c>
      <c r="C299" s="13" t="s">
        <v>407</v>
      </c>
      <c r="D299" s="13" t="s">
        <v>1064</v>
      </c>
      <c r="E299" s="13" t="s">
        <v>29</v>
      </c>
      <c r="F299" s="13" t="s">
        <v>30</v>
      </c>
      <c r="G299" s="14">
        <v>75000</v>
      </c>
      <c r="H299" s="14">
        <v>6309.38</v>
      </c>
      <c r="I299" s="14">
        <v>0</v>
      </c>
      <c r="J299" s="14">
        <f>+G299*2.87%</f>
        <v>2152.5</v>
      </c>
      <c r="K299" s="14">
        <f>G299*7.1%</f>
        <v>5324.9999999999991</v>
      </c>
      <c r="L299" s="14">
        <f>G299*1.15%</f>
        <v>862.5</v>
      </c>
      <c r="M299" s="14">
        <f>+G299*3.04%</f>
        <v>2280</v>
      </c>
      <c r="N299" s="14">
        <f>G299*7.09%</f>
        <v>5317.5</v>
      </c>
      <c r="O299" s="14">
        <v>0</v>
      </c>
      <c r="P299" s="14">
        <f>J299+K299+L299+M299+N299</f>
        <v>15937.5</v>
      </c>
      <c r="Q299" s="14">
        <f>+AF299</f>
        <v>5096</v>
      </c>
      <c r="R299" s="14">
        <f>+J299+M299+O299+Q299+H299+I299</f>
        <v>15837.880000000001</v>
      </c>
      <c r="S299" s="14">
        <f>+N299+L299+K299</f>
        <v>11505</v>
      </c>
      <c r="T299" s="14">
        <f>+G299-R299</f>
        <v>59162.119999999995</v>
      </c>
      <c r="U299" s="60">
        <f>+AH299-T299</f>
        <v>0</v>
      </c>
      <c r="V299" t="s">
        <v>407</v>
      </c>
      <c r="W299" t="s">
        <v>1064</v>
      </c>
      <c r="X299" t="s">
        <v>1177</v>
      </c>
      <c r="Y299">
        <v>3</v>
      </c>
      <c r="Z299" s="33">
        <v>75000</v>
      </c>
      <c r="AA299">
        <v>0</v>
      </c>
      <c r="AB299" s="33">
        <v>75000</v>
      </c>
      <c r="AC299" s="33">
        <v>2152.5</v>
      </c>
      <c r="AD299" s="33">
        <v>6309.38</v>
      </c>
      <c r="AE299" s="33">
        <v>2280</v>
      </c>
      <c r="AF299" s="33">
        <v>5096</v>
      </c>
      <c r="AG299" s="33">
        <v>15837.88</v>
      </c>
      <c r="AH299" s="33">
        <v>59162.12</v>
      </c>
      <c r="AI299" s="33" t="s">
        <v>1975</v>
      </c>
      <c r="AJ299" s="33"/>
      <c r="AK299"/>
      <c r="AL299" s="35"/>
      <c r="AM299" s="35"/>
    </row>
    <row r="300" spans="1:39" ht="15.95" customHeight="1" x14ac:dyDescent="0.25">
      <c r="A300" s="11">
        <f t="shared" si="4"/>
        <v>283</v>
      </c>
      <c r="B300" s="12" t="s">
        <v>401</v>
      </c>
      <c r="C300" s="13" t="s">
        <v>408</v>
      </c>
      <c r="D300" s="13" t="s">
        <v>32</v>
      </c>
      <c r="E300" s="13" t="s">
        <v>44</v>
      </c>
      <c r="F300" s="13" t="s">
        <v>30</v>
      </c>
      <c r="G300" s="14">
        <v>30000</v>
      </c>
      <c r="H300" s="14">
        <v>0</v>
      </c>
      <c r="I300" s="14">
        <v>0</v>
      </c>
      <c r="J300" s="14">
        <f>+G300*2.87%</f>
        <v>861</v>
      </c>
      <c r="K300" s="14">
        <f>G300*7.1%</f>
        <v>2130</v>
      </c>
      <c r="L300" s="14">
        <f>G300*1.15%</f>
        <v>345</v>
      </c>
      <c r="M300" s="14">
        <f>+G300*3.04%</f>
        <v>912</v>
      </c>
      <c r="N300" s="14">
        <f>G300*7.09%</f>
        <v>2127</v>
      </c>
      <c r="O300" s="14">
        <v>0</v>
      </c>
      <c r="P300" s="14">
        <f>J300+K300+L300+M300+N300</f>
        <v>6375</v>
      </c>
      <c r="Q300" s="14">
        <f>+AF300</f>
        <v>14241.68</v>
      </c>
      <c r="R300" s="14">
        <f>+J300+M300+O300+Q300+H300+I300</f>
        <v>16014.68</v>
      </c>
      <c r="S300" s="14">
        <f>+N300+L300+K300</f>
        <v>4602</v>
      </c>
      <c r="T300" s="14">
        <f>+G300-R300</f>
        <v>13985.32</v>
      </c>
      <c r="U300" s="60">
        <f>+AH300-T300</f>
        <v>0</v>
      </c>
      <c r="V300" t="s">
        <v>408</v>
      </c>
      <c r="W300" t="s">
        <v>32</v>
      </c>
      <c r="X300" t="s">
        <v>1562</v>
      </c>
      <c r="Y300">
        <v>14</v>
      </c>
      <c r="Z300" s="33">
        <v>30000</v>
      </c>
      <c r="AA300">
        <v>0</v>
      </c>
      <c r="AB300" s="33">
        <v>30000</v>
      </c>
      <c r="AC300">
        <v>861</v>
      </c>
      <c r="AD300">
        <v>0</v>
      </c>
      <c r="AE300">
        <v>912</v>
      </c>
      <c r="AF300" s="33">
        <v>14241.68</v>
      </c>
      <c r="AG300" s="33">
        <v>16014.68</v>
      </c>
      <c r="AH300" s="33">
        <v>13985.32</v>
      </c>
      <c r="AI300" s="33" t="s">
        <v>1975</v>
      </c>
      <c r="AJ300" s="33"/>
      <c r="AL300" s="35"/>
      <c r="AM300" s="35"/>
    </row>
    <row r="301" spans="1:39" ht="15.95" customHeight="1" x14ac:dyDescent="0.25">
      <c r="A301" s="11">
        <f t="shared" si="4"/>
        <v>284</v>
      </c>
      <c r="B301" s="12" t="s">
        <v>401</v>
      </c>
      <c r="C301" s="13" t="s">
        <v>409</v>
      </c>
      <c r="D301" s="13" t="s">
        <v>32</v>
      </c>
      <c r="E301" s="13" t="s">
        <v>29</v>
      </c>
      <c r="F301" s="13" t="s">
        <v>30</v>
      </c>
      <c r="G301" s="14">
        <v>30000</v>
      </c>
      <c r="H301" s="14">
        <v>0</v>
      </c>
      <c r="I301" s="14">
        <v>0</v>
      </c>
      <c r="J301" s="14">
        <f>+G301*2.87%</f>
        <v>861</v>
      </c>
      <c r="K301" s="14">
        <f>G301*7.1%</f>
        <v>2130</v>
      </c>
      <c r="L301" s="14">
        <f>G301*1.15%</f>
        <v>345</v>
      </c>
      <c r="M301" s="14">
        <f>+G301*3.04%</f>
        <v>912</v>
      </c>
      <c r="N301" s="14">
        <f>G301*7.09%</f>
        <v>2127</v>
      </c>
      <c r="O301" s="14">
        <v>0</v>
      </c>
      <c r="P301" s="14">
        <f>J301+K301+L301+M301+N301</f>
        <v>6375</v>
      </c>
      <c r="Q301" s="14">
        <f>+AF301</f>
        <v>4046</v>
      </c>
      <c r="R301" s="14">
        <f>+J301+M301+O301+Q301+H301+I301</f>
        <v>5819</v>
      </c>
      <c r="S301" s="14">
        <f>+N301+L301+K301</f>
        <v>4602</v>
      </c>
      <c r="T301" s="14">
        <f>+G301-R301</f>
        <v>24181</v>
      </c>
      <c r="U301" s="60">
        <f>+AH301-T301</f>
        <v>0</v>
      </c>
      <c r="V301" t="s">
        <v>409</v>
      </c>
      <c r="W301" t="s">
        <v>32</v>
      </c>
      <c r="X301" t="s">
        <v>1663</v>
      </c>
      <c r="Y301">
        <v>22</v>
      </c>
      <c r="Z301" s="33">
        <v>30000</v>
      </c>
      <c r="AA301">
        <v>0</v>
      </c>
      <c r="AB301" s="33">
        <v>30000</v>
      </c>
      <c r="AC301">
        <v>861</v>
      </c>
      <c r="AD301">
        <v>0</v>
      </c>
      <c r="AE301">
        <v>912</v>
      </c>
      <c r="AF301" s="33">
        <v>4046</v>
      </c>
      <c r="AG301" s="33">
        <v>5819</v>
      </c>
      <c r="AH301" s="33">
        <v>24181</v>
      </c>
      <c r="AI301" s="33" t="s">
        <v>1975</v>
      </c>
      <c r="AJ301" s="33"/>
      <c r="AL301" s="35"/>
      <c r="AM301" s="35"/>
    </row>
    <row r="302" spans="1:39" ht="15.95" customHeight="1" x14ac:dyDescent="0.25">
      <c r="A302" s="11">
        <f t="shared" si="4"/>
        <v>285</v>
      </c>
      <c r="B302" s="12" t="s">
        <v>401</v>
      </c>
      <c r="C302" s="13" t="s">
        <v>410</v>
      </c>
      <c r="D302" s="13" t="s">
        <v>103</v>
      </c>
      <c r="E302" s="13" t="s">
        <v>29</v>
      </c>
      <c r="F302" s="13" t="s">
        <v>30</v>
      </c>
      <c r="G302" s="14">
        <v>30000</v>
      </c>
      <c r="H302" s="14">
        <v>0</v>
      </c>
      <c r="I302" s="14">
        <v>0</v>
      </c>
      <c r="J302" s="14">
        <f>+G302*2.87%</f>
        <v>861</v>
      </c>
      <c r="K302" s="14">
        <f>G302*7.1%</f>
        <v>2130</v>
      </c>
      <c r="L302" s="14">
        <f>G302*1.15%</f>
        <v>345</v>
      </c>
      <c r="M302" s="14">
        <f>+G302*3.04%</f>
        <v>912</v>
      </c>
      <c r="N302" s="14">
        <f>G302*7.09%</f>
        <v>2127</v>
      </c>
      <c r="O302" s="14">
        <v>0</v>
      </c>
      <c r="P302" s="14">
        <f>J302+K302+L302+M302+N302</f>
        <v>6375</v>
      </c>
      <c r="Q302" s="14">
        <f>+AF302</f>
        <v>946</v>
      </c>
      <c r="R302" s="14">
        <f>+J302+M302+O302+Q302+H302+I302</f>
        <v>2719</v>
      </c>
      <c r="S302" s="14">
        <f>+N302+L302+K302</f>
        <v>4602</v>
      </c>
      <c r="T302" s="14">
        <f>+G302-R302</f>
        <v>27281</v>
      </c>
      <c r="U302" s="60">
        <f>+AH302-T302</f>
        <v>0</v>
      </c>
      <c r="V302" t="s">
        <v>410</v>
      </c>
      <c r="W302" t="s">
        <v>103</v>
      </c>
      <c r="X302" t="s">
        <v>1242</v>
      </c>
      <c r="Y302">
        <v>24</v>
      </c>
      <c r="Z302" s="33">
        <v>30000</v>
      </c>
      <c r="AA302">
        <v>0</v>
      </c>
      <c r="AB302" s="33">
        <v>30000</v>
      </c>
      <c r="AC302">
        <v>861</v>
      </c>
      <c r="AD302">
        <v>0</v>
      </c>
      <c r="AE302">
        <v>912</v>
      </c>
      <c r="AF302">
        <v>946</v>
      </c>
      <c r="AG302" s="33">
        <v>2719</v>
      </c>
      <c r="AH302" s="33">
        <v>27281</v>
      </c>
      <c r="AI302" s="33" t="s">
        <v>1975</v>
      </c>
      <c r="AJ302" s="33"/>
      <c r="AL302" s="35"/>
      <c r="AM302" s="35"/>
    </row>
    <row r="303" spans="1:39" ht="15.95" customHeight="1" x14ac:dyDescent="0.25">
      <c r="A303" s="11">
        <f t="shared" si="4"/>
        <v>286</v>
      </c>
      <c r="B303" s="12" t="s">
        <v>401</v>
      </c>
      <c r="C303" s="13" t="s">
        <v>411</v>
      </c>
      <c r="D303" s="13" t="s">
        <v>1050</v>
      </c>
      <c r="E303" s="13" t="s">
        <v>29</v>
      </c>
      <c r="F303" s="13" t="s">
        <v>30</v>
      </c>
      <c r="G303" s="14">
        <v>120000</v>
      </c>
      <c r="H303" s="14">
        <v>16413.02</v>
      </c>
      <c r="I303" s="14">
        <v>0</v>
      </c>
      <c r="J303" s="14">
        <f>+G303*2.87%</f>
        <v>3444</v>
      </c>
      <c r="K303" s="14">
        <f>G303*7.1%</f>
        <v>8520</v>
      </c>
      <c r="L303" s="14">
        <f>G303*1.15%</f>
        <v>1380</v>
      </c>
      <c r="M303" s="14">
        <f>+G303*3.04%</f>
        <v>3648</v>
      </c>
      <c r="N303" s="14">
        <f>G303*7.09%</f>
        <v>8508</v>
      </c>
      <c r="O303" s="14">
        <v>1587.38</v>
      </c>
      <c r="P303" s="14">
        <f>J303+K303+L303+M303+N303</f>
        <v>25500</v>
      </c>
      <c r="Q303" s="14">
        <v>12899.41</v>
      </c>
      <c r="R303" s="14">
        <f>+J303+M303+O303+Q303+H303+I303</f>
        <v>37991.81</v>
      </c>
      <c r="S303" s="14">
        <f>+N303+L303+K303</f>
        <v>18408</v>
      </c>
      <c r="T303" s="14">
        <f>+G303-R303</f>
        <v>82008.19</v>
      </c>
      <c r="U303" s="60">
        <f>+AH303-T303</f>
        <v>0</v>
      </c>
      <c r="V303" t="s">
        <v>411</v>
      </c>
      <c r="W303" t="s">
        <v>1050</v>
      </c>
      <c r="X303" t="s">
        <v>1844</v>
      </c>
      <c r="Y303">
        <v>7</v>
      </c>
      <c r="Z303" s="33">
        <v>120000</v>
      </c>
      <c r="AA303">
        <v>0</v>
      </c>
      <c r="AB303" s="33">
        <v>120000</v>
      </c>
      <c r="AC303" s="33">
        <v>3444</v>
      </c>
      <c r="AD303" s="33">
        <v>16413.02</v>
      </c>
      <c r="AE303" s="33">
        <v>3648</v>
      </c>
      <c r="AF303" s="33">
        <v>14486.79</v>
      </c>
      <c r="AG303" s="33">
        <v>37991.81</v>
      </c>
      <c r="AH303" s="33">
        <v>82008.19</v>
      </c>
      <c r="AI303" s="33" t="s">
        <v>1977</v>
      </c>
      <c r="AJ303" s="33"/>
      <c r="AL303" s="35"/>
      <c r="AM303" s="35"/>
    </row>
    <row r="304" spans="1:39" s="3" customFormat="1" ht="15" x14ac:dyDescent="0.25">
      <c r="A304" s="11">
        <f t="shared" si="4"/>
        <v>287</v>
      </c>
      <c r="B304" s="12" t="s">
        <v>401</v>
      </c>
      <c r="C304" s="13" t="s">
        <v>412</v>
      </c>
      <c r="D304" s="13" t="s">
        <v>298</v>
      </c>
      <c r="E304" s="13" t="s">
        <v>29</v>
      </c>
      <c r="F304" s="13" t="s">
        <v>35</v>
      </c>
      <c r="G304" s="14">
        <v>30000</v>
      </c>
      <c r="H304" s="14">
        <v>0</v>
      </c>
      <c r="I304" s="14">
        <v>0</v>
      </c>
      <c r="J304" s="14">
        <f>+G304*2.87%</f>
        <v>861</v>
      </c>
      <c r="K304" s="14">
        <f>G304*7.1%</f>
        <v>2130</v>
      </c>
      <c r="L304" s="14">
        <f>G304*1.15%</f>
        <v>345</v>
      </c>
      <c r="M304" s="14">
        <f>+G304*3.04%</f>
        <v>912</v>
      </c>
      <c r="N304" s="14">
        <f>G304*7.09%</f>
        <v>2127</v>
      </c>
      <c r="O304" s="14">
        <v>0</v>
      </c>
      <c r="P304" s="14">
        <f>J304+K304+L304+M304+N304</f>
        <v>6375</v>
      </c>
      <c r="Q304" s="14">
        <f>+AF304</f>
        <v>4046</v>
      </c>
      <c r="R304" s="14">
        <f>+J304+M304+O304+Q304+H304+I304</f>
        <v>5819</v>
      </c>
      <c r="S304" s="14">
        <f>+N304+L304+K304</f>
        <v>4602</v>
      </c>
      <c r="T304" s="14">
        <f>+G304-R304</f>
        <v>24181</v>
      </c>
      <c r="U304" s="60">
        <f>+AH304-T304</f>
        <v>0</v>
      </c>
      <c r="V304" t="s">
        <v>412</v>
      </c>
      <c r="W304" t="s">
        <v>298</v>
      </c>
      <c r="X304" t="s">
        <v>1751</v>
      </c>
      <c r="Y304">
        <v>20</v>
      </c>
      <c r="Z304" s="33">
        <v>30000</v>
      </c>
      <c r="AA304">
        <v>0</v>
      </c>
      <c r="AB304" s="33">
        <v>30000</v>
      </c>
      <c r="AC304">
        <v>861</v>
      </c>
      <c r="AD304">
        <v>0</v>
      </c>
      <c r="AE304">
        <v>912</v>
      </c>
      <c r="AF304" s="33">
        <v>4046</v>
      </c>
      <c r="AG304" s="33">
        <v>5819</v>
      </c>
      <c r="AH304" s="33">
        <v>24181</v>
      </c>
      <c r="AI304" s="33" t="s">
        <v>1975</v>
      </c>
      <c r="AJ304" s="33"/>
      <c r="AK304" s="7"/>
      <c r="AL304" s="35"/>
      <c r="AM304" s="35"/>
    </row>
    <row r="305" spans="1:39" ht="15.95" customHeight="1" x14ac:dyDescent="0.25">
      <c r="A305" s="11">
        <f t="shared" si="4"/>
        <v>288</v>
      </c>
      <c r="B305" s="12" t="s">
        <v>401</v>
      </c>
      <c r="C305" s="13" t="s">
        <v>413</v>
      </c>
      <c r="D305" s="13" t="s">
        <v>1050</v>
      </c>
      <c r="E305" s="13" t="s">
        <v>29</v>
      </c>
      <c r="F305" s="13" t="s">
        <v>30</v>
      </c>
      <c r="G305" s="14">
        <v>120000</v>
      </c>
      <c r="H305" s="14">
        <v>16809.87</v>
      </c>
      <c r="I305" s="14">
        <v>0</v>
      </c>
      <c r="J305" s="14">
        <f>+G305*2.87%</f>
        <v>3444</v>
      </c>
      <c r="K305" s="14">
        <f>G305*7.1%</f>
        <v>8520</v>
      </c>
      <c r="L305" s="14">
        <f>G305*1.15%</f>
        <v>1380</v>
      </c>
      <c r="M305" s="14">
        <f>+G305*3.04%</f>
        <v>3648</v>
      </c>
      <c r="N305" s="14">
        <f>G305*7.09%</f>
        <v>8508</v>
      </c>
      <c r="O305" s="14">
        <v>0</v>
      </c>
      <c r="P305" s="14">
        <f>J305+K305+L305+M305+N305</f>
        <v>25500</v>
      </c>
      <c r="Q305" s="14">
        <f>+AF305</f>
        <v>6050.41</v>
      </c>
      <c r="R305" s="14">
        <f>+J305+M305+O305+Q305+H305+I305</f>
        <v>29952.28</v>
      </c>
      <c r="S305" s="14">
        <f>+N305+L305+K305</f>
        <v>18408</v>
      </c>
      <c r="T305" s="14">
        <f>+G305-R305</f>
        <v>90047.72</v>
      </c>
      <c r="U305" s="60">
        <f>+AH305-T305</f>
        <v>0</v>
      </c>
      <c r="V305" t="s">
        <v>413</v>
      </c>
      <c r="W305" t="s">
        <v>1050</v>
      </c>
      <c r="X305" t="s">
        <v>1874</v>
      </c>
      <c r="Y305">
        <v>8</v>
      </c>
      <c r="Z305" s="33">
        <v>120000</v>
      </c>
      <c r="AA305">
        <v>0</v>
      </c>
      <c r="AB305" s="33">
        <v>120000</v>
      </c>
      <c r="AC305" s="33">
        <v>3444</v>
      </c>
      <c r="AD305" s="33">
        <v>16809.87</v>
      </c>
      <c r="AE305" s="33">
        <v>3648</v>
      </c>
      <c r="AF305" s="33">
        <v>6050.41</v>
      </c>
      <c r="AG305" s="33">
        <v>29952.28</v>
      </c>
      <c r="AH305" s="33">
        <v>90047.72</v>
      </c>
      <c r="AI305" s="33" t="s">
        <v>1977</v>
      </c>
      <c r="AJ305" s="33"/>
      <c r="AL305" s="35"/>
      <c r="AM305" s="35"/>
    </row>
    <row r="306" spans="1:39" ht="15.95" customHeight="1" x14ac:dyDescent="0.25">
      <c r="A306" s="11">
        <f t="shared" si="4"/>
        <v>289</v>
      </c>
      <c r="B306" s="12" t="s">
        <v>401</v>
      </c>
      <c r="C306" s="13" t="s">
        <v>414</v>
      </c>
      <c r="D306" s="13" t="s">
        <v>1050</v>
      </c>
      <c r="E306" s="13" t="s">
        <v>29</v>
      </c>
      <c r="F306" s="13" t="s">
        <v>35</v>
      </c>
      <c r="G306" s="14">
        <v>90000</v>
      </c>
      <c r="H306" s="14">
        <v>8959.43</v>
      </c>
      <c r="I306" s="14">
        <v>0</v>
      </c>
      <c r="J306" s="14">
        <f>+G306*2.87%</f>
        <v>2583</v>
      </c>
      <c r="K306" s="14">
        <f>G306*7.1%</f>
        <v>6389.9999999999991</v>
      </c>
      <c r="L306" s="14">
        <f>G306*1.15%</f>
        <v>1035</v>
      </c>
      <c r="M306" s="14">
        <f>+G306*3.04%</f>
        <v>2736</v>
      </c>
      <c r="N306" s="14">
        <f>G306*7.09%</f>
        <v>6381</v>
      </c>
      <c r="O306" s="14">
        <f>1587.38*2</f>
        <v>3174.76</v>
      </c>
      <c r="P306" s="14">
        <f>J306+K306+L306+M306+N306</f>
        <v>19125</v>
      </c>
      <c r="Q306" s="14">
        <v>34104.39</v>
      </c>
      <c r="R306" s="14">
        <f>+J306+M306+O306+Q306+H306+I306</f>
        <v>51557.58</v>
      </c>
      <c r="S306" s="14">
        <f>+N306+L306+K306</f>
        <v>13806</v>
      </c>
      <c r="T306" s="14">
        <f>+G306-R306</f>
        <v>38442.42</v>
      </c>
      <c r="U306" s="60">
        <f>+AH306-T306</f>
        <v>0</v>
      </c>
      <c r="V306" t="s">
        <v>414</v>
      </c>
      <c r="W306" t="s">
        <v>1050</v>
      </c>
      <c r="X306" t="s">
        <v>1879</v>
      </c>
      <c r="Y306">
        <v>10</v>
      </c>
      <c r="Z306" s="33">
        <v>90000</v>
      </c>
      <c r="AA306">
        <v>0</v>
      </c>
      <c r="AB306" s="33">
        <v>90000</v>
      </c>
      <c r="AC306" s="33">
        <v>2583</v>
      </c>
      <c r="AD306" s="33">
        <v>8959.43</v>
      </c>
      <c r="AE306" s="33">
        <v>2736</v>
      </c>
      <c r="AF306" s="33">
        <v>37279.15</v>
      </c>
      <c r="AG306" s="33">
        <v>51557.58</v>
      </c>
      <c r="AH306" s="33">
        <v>38442.42</v>
      </c>
      <c r="AI306" s="33" t="s">
        <v>1977</v>
      </c>
      <c r="AJ306" s="33"/>
      <c r="AL306" s="35"/>
      <c r="AM306" s="35"/>
    </row>
    <row r="307" spans="1:39" ht="15.95" customHeight="1" x14ac:dyDescent="0.25">
      <c r="A307" s="11">
        <f t="shared" si="4"/>
        <v>290</v>
      </c>
      <c r="B307" s="12" t="s">
        <v>401</v>
      </c>
      <c r="C307" s="13" t="s">
        <v>415</v>
      </c>
      <c r="D307" s="13" t="s">
        <v>32</v>
      </c>
      <c r="E307" s="13" t="s">
        <v>29</v>
      </c>
      <c r="F307" s="13" t="s">
        <v>30</v>
      </c>
      <c r="G307" s="14">
        <v>30000</v>
      </c>
      <c r="H307" s="14">
        <v>0</v>
      </c>
      <c r="I307" s="14">
        <v>0</v>
      </c>
      <c r="J307" s="14">
        <f>+G307*2.87%</f>
        <v>861</v>
      </c>
      <c r="K307" s="14">
        <f>G307*7.1%</f>
        <v>2130</v>
      </c>
      <c r="L307" s="14">
        <f>G307*1.15%</f>
        <v>345</v>
      </c>
      <c r="M307" s="14">
        <f>+G307*3.04%</f>
        <v>912</v>
      </c>
      <c r="N307" s="14">
        <f>G307*7.09%</f>
        <v>2127</v>
      </c>
      <c r="O307" s="14">
        <v>0</v>
      </c>
      <c r="P307" s="14">
        <f>J307+K307+L307+M307+N307</f>
        <v>6375</v>
      </c>
      <c r="Q307" s="14">
        <f>+AF307</f>
        <v>9846.2000000000007</v>
      </c>
      <c r="R307" s="14">
        <f>+J307+M307+O307+Q307+H307+I307</f>
        <v>11619.2</v>
      </c>
      <c r="S307" s="14">
        <f>+N307+L307+K307</f>
        <v>4602</v>
      </c>
      <c r="T307" s="14">
        <f>+G307-R307</f>
        <v>18380.8</v>
      </c>
      <c r="U307" s="60">
        <f>+AH307-T307</f>
        <v>0</v>
      </c>
      <c r="V307" t="s">
        <v>415</v>
      </c>
      <c r="W307" t="s">
        <v>32</v>
      </c>
      <c r="X307" t="s">
        <v>1712</v>
      </c>
      <c r="Y307">
        <v>15</v>
      </c>
      <c r="Z307" s="33">
        <v>30000</v>
      </c>
      <c r="AA307">
        <v>0</v>
      </c>
      <c r="AB307" s="33">
        <v>30000</v>
      </c>
      <c r="AC307">
        <v>861</v>
      </c>
      <c r="AD307">
        <v>0</v>
      </c>
      <c r="AE307">
        <v>912</v>
      </c>
      <c r="AF307" s="33">
        <v>9846.2000000000007</v>
      </c>
      <c r="AG307" s="33">
        <v>11619.2</v>
      </c>
      <c r="AH307" s="33">
        <v>18380.8</v>
      </c>
      <c r="AI307" s="33" t="s">
        <v>1975</v>
      </c>
      <c r="AJ307" s="33"/>
      <c r="AL307" s="35"/>
      <c r="AM307" s="35"/>
    </row>
    <row r="308" spans="1:39" ht="15.95" customHeight="1" x14ac:dyDescent="0.25">
      <c r="A308" s="11">
        <f t="shared" si="4"/>
        <v>291</v>
      </c>
      <c r="B308" s="12" t="s">
        <v>401</v>
      </c>
      <c r="C308" s="13" t="s">
        <v>416</v>
      </c>
      <c r="D308" s="13" t="s">
        <v>358</v>
      </c>
      <c r="E308" s="13" t="s">
        <v>29</v>
      </c>
      <c r="F308" s="13" t="s">
        <v>35</v>
      </c>
      <c r="G308" s="14">
        <v>30000</v>
      </c>
      <c r="H308" s="14">
        <v>0</v>
      </c>
      <c r="I308" s="14">
        <v>0</v>
      </c>
      <c r="J308" s="14">
        <f>+G308*2.87%</f>
        <v>861</v>
      </c>
      <c r="K308" s="14">
        <f>G308*7.1%</f>
        <v>2130</v>
      </c>
      <c r="L308" s="14">
        <f>G308*1.15%</f>
        <v>345</v>
      </c>
      <c r="M308" s="14">
        <f>+G308*3.04%</f>
        <v>912</v>
      </c>
      <c r="N308" s="14">
        <f>G308*7.09%</f>
        <v>2127</v>
      </c>
      <c r="O308" s="14">
        <v>0</v>
      </c>
      <c r="P308" s="14">
        <f>J308+K308+L308+M308+N308</f>
        <v>6375</v>
      </c>
      <c r="Q308" s="14">
        <f>+AF308</f>
        <v>0</v>
      </c>
      <c r="R308" s="14">
        <f>+J308+M308+O308+Q308+H308+I308</f>
        <v>1773</v>
      </c>
      <c r="S308" s="14">
        <f>+N308+L308+K308</f>
        <v>4602</v>
      </c>
      <c r="T308" s="14">
        <f>+G308-R308</f>
        <v>28227</v>
      </c>
      <c r="U308" s="60">
        <f>+AH308-T308</f>
        <v>0</v>
      </c>
      <c r="V308" t="s">
        <v>416</v>
      </c>
      <c r="W308" t="s">
        <v>358</v>
      </c>
      <c r="X308" t="s">
        <v>1138</v>
      </c>
      <c r="Y308">
        <v>16</v>
      </c>
      <c r="Z308" s="33">
        <v>30000</v>
      </c>
      <c r="AA308">
        <v>0</v>
      </c>
      <c r="AB308" s="33">
        <v>30000</v>
      </c>
      <c r="AC308">
        <v>861</v>
      </c>
      <c r="AD308">
        <v>0</v>
      </c>
      <c r="AE308">
        <v>912</v>
      </c>
      <c r="AF308">
        <v>0</v>
      </c>
      <c r="AG308" s="33">
        <v>1773</v>
      </c>
      <c r="AH308" s="33">
        <v>28227</v>
      </c>
      <c r="AI308" s="33" t="s">
        <v>1975</v>
      </c>
      <c r="AJ308" s="33"/>
      <c r="AL308" s="35"/>
      <c r="AM308" s="35"/>
    </row>
    <row r="309" spans="1:39" ht="15.95" customHeight="1" x14ac:dyDescent="0.25">
      <c r="A309" s="11">
        <f t="shared" si="4"/>
        <v>292</v>
      </c>
      <c r="B309" s="12" t="s">
        <v>417</v>
      </c>
      <c r="C309" s="13" t="s">
        <v>418</v>
      </c>
      <c r="D309" s="13" t="s">
        <v>292</v>
      </c>
      <c r="E309" s="13" t="s">
        <v>44</v>
      </c>
      <c r="F309" s="13" t="s">
        <v>30</v>
      </c>
      <c r="G309" s="14">
        <v>45000</v>
      </c>
      <c r="H309" s="14">
        <v>1148.33</v>
      </c>
      <c r="I309" s="14">
        <v>0</v>
      </c>
      <c r="J309" s="14">
        <f>+G309*2.87%</f>
        <v>1291.5</v>
      </c>
      <c r="K309" s="14">
        <f>G309*7.1%</f>
        <v>3194.9999999999995</v>
      </c>
      <c r="L309" s="14">
        <f>G309*1.15%</f>
        <v>517.5</v>
      </c>
      <c r="M309" s="14">
        <f>+G309*3.04%</f>
        <v>1368</v>
      </c>
      <c r="N309" s="14">
        <f>G309*7.09%</f>
        <v>3190.5</v>
      </c>
      <c r="O309" s="14">
        <v>0</v>
      </c>
      <c r="P309" s="14">
        <f>J309+K309+L309+M309+N309</f>
        <v>9562.5</v>
      </c>
      <c r="Q309" s="14">
        <f>+AF309</f>
        <v>2896</v>
      </c>
      <c r="R309" s="14">
        <f>+J309+M309+O309+Q309+H309+I309</f>
        <v>6703.83</v>
      </c>
      <c r="S309" s="14">
        <f>+N309+L309+K309</f>
        <v>6903</v>
      </c>
      <c r="T309" s="14">
        <f>+G309-R309</f>
        <v>38296.17</v>
      </c>
      <c r="U309" s="60">
        <f>+AH309-T309</f>
        <v>0</v>
      </c>
      <c r="V309" t="s">
        <v>418</v>
      </c>
      <c r="W309" t="s">
        <v>292</v>
      </c>
      <c r="X309" t="s">
        <v>1288</v>
      </c>
      <c r="Y309">
        <v>7</v>
      </c>
      <c r="Z309" s="33">
        <v>45000</v>
      </c>
      <c r="AA309">
        <v>0</v>
      </c>
      <c r="AB309" s="33">
        <v>45000</v>
      </c>
      <c r="AC309" s="33">
        <v>1291.5</v>
      </c>
      <c r="AD309" s="33">
        <v>1148.33</v>
      </c>
      <c r="AE309" s="33">
        <v>1368</v>
      </c>
      <c r="AF309" s="33">
        <v>2896</v>
      </c>
      <c r="AG309" s="33">
        <v>6703.83</v>
      </c>
      <c r="AH309" s="33">
        <v>38296.17</v>
      </c>
      <c r="AI309" s="33" t="s">
        <v>1975</v>
      </c>
      <c r="AJ309" s="33"/>
      <c r="AK309" s="35">
        <f>+U309</f>
        <v>0</v>
      </c>
      <c r="AL309" s="35"/>
      <c r="AM309" s="35"/>
    </row>
    <row r="310" spans="1:39" ht="15.95" customHeight="1" x14ac:dyDescent="0.25">
      <c r="A310" s="11">
        <f t="shared" si="4"/>
        <v>293</v>
      </c>
      <c r="B310" s="12" t="s">
        <v>417</v>
      </c>
      <c r="C310" s="13" t="s">
        <v>419</v>
      </c>
      <c r="D310" s="13" t="s">
        <v>298</v>
      </c>
      <c r="E310" s="13" t="s">
        <v>44</v>
      </c>
      <c r="F310" s="13" t="s">
        <v>30</v>
      </c>
      <c r="G310" s="14">
        <v>43234.53</v>
      </c>
      <c r="H310" s="14">
        <v>6541.69</v>
      </c>
      <c r="I310" s="14">
        <v>0</v>
      </c>
      <c r="J310" s="14">
        <f>+G310*2.87%</f>
        <v>1240.831011</v>
      </c>
      <c r="K310" s="14">
        <f>G310*7.1%</f>
        <v>3069.6516299999998</v>
      </c>
      <c r="L310" s="14">
        <f>G310*1.15%</f>
        <v>497.19709499999999</v>
      </c>
      <c r="M310" s="14">
        <f>+G310*3.04%</f>
        <v>1314.329712</v>
      </c>
      <c r="N310" s="14">
        <f>G310*7.09%</f>
        <v>3065.3281770000003</v>
      </c>
      <c r="O310" s="14">
        <v>0</v>
      </c>
      <c r="P310" s="14">
        <f>J310+K310+L310+M310+N310</f>
        <v>9187.3376250000001</v>
      </c>
      <c r="Q310" s="14">
        <f>+AF310</f>
        <v>33100</v>
      </c>
      <c r="R310" s="14">
        <f>+J310+M310+O310+Q310+H310+I310</f>
        <v>42196.850723000003</v>
      </c>
      <c r="S310" s="14">
        <f>+N310+L310+K310</f>
        <v>6632.1769020000002</v>
      </c>
      <c r="T310" s="14">
        <f>+G310-R310</f>
        <v>1037.6792769999956</v>
      </c>
      <c r="U310" s="60">
        <f>+AH310-T310</f>
        <v>7.2300000442737655E-4</v>
      </c>
      <c r="V310" t="s">
        <v>419</v>
      </c>
      <c r="W310" t="s">
        <v>298</v>
      </c>
      <c r="X310" t="s">
        <v>1162</v>
      </c>
      <c r="Y310">
        <v>2</v>
      </c>
      <c r="Z310" s="33">
        <v>43234.53</v>
      </c>
      <c r="AA310">
        <v>0</v>
      </c>
      <c r="AB310" s="33">
        <v>43234.53</v>
      </c>
      <c r="AC310" s="33">
        <v>1240.83</v>
      </c>
      <c r="AD310" s="33">
        <v>6541.69</v>
      </c>
      <c r="AE310" s="33">
        <v>1314.33</v>
      </c>
      <c r="AF310" s="33">
        <v>33100</v>
      </c>
      <c r="AG310" s="33">
        <v>42196.85</v>
      </c>
      <c r="AH310" s="33">
        <v>1037.68</v>
      </c>
      <c r="AI310" s="33" t="s">
        <v>1975</v>
      </c>
      <c r="AJ310" s="33"/>
      <c r="AL310" s="35"/>
      <c r="AM310" s="35"/>
    </row>
    <row r="311" spans="1:39" ht="15.95" customHeight="1" x14ac:dyDescent="0.25">
      <c r="A311" s="11">
        <f t="shared" si="4"/>
        <v>294</v>
      </c>
      <c r="B311" s="12" t="s">
        <v>420</v>
      </c>
      <c r="C311" s="13" t="s">
        <v>421</v>
      </c>
      <c r="D311" s="13" t="s">
        <v>32</v>
      </c>
      <c r="E311" s="13" t="s">
        <v>44</v>
      </c>
      <c r="F311" s="13" t="s">
        <v>30</v>
      </c>
      <c r="G311" s="14">
        <v>30000</v>
      </c>
      <c r="H311" s="14">
        <v>0</v>
      </c>
      <c r="I311" s="14">
        <v>0</v>
      </c>
      <c r="J311" s="14">
        <f>+G311*2.87%</f>
        <v>861</v>
      </c>
      <c r="K311" s="14">
        <f>G311*7.1%</f>
        <v>2130</v>
      </c>
      <c r="L311" s="14">
        <f>G311*1.15%</f>
        <v>345</v>
      </c>
      <c r="M311" s="14">
        <f>+G311*3.04%</f>
        <v>912</v>
      </c>
      <c r="N311" s="14">
        <f>G311*7.09%</f>
        <v>2127</v>
      </c>
      <c r="O311" s="14">
        <v>0</v>
      </c>
      <c r="P311" s="14">
        <f>J311+K311+L311+M311+N311</f>
        <v>6375</v>
      </c>
      <c r="Q311" s="14">
        <f>+AF311</f>
        <v>4022</v>
      </c>
      <c r="R311" s="14">
        <f>+J311+M311+O311+Q311+H311+I311</f>
        <v>5795</v>
      </c>
      <c r="S311" s="14">
        <f>+N311+L311+K311</f>
        <v>4602</v>
      </c>
      <c r="T311" s="14">
        <f>+G311-R311</f>
        <v>24205</v>
      </c>
      <c r="U311" s="60">
        <f>+AH311-T311</f>
        <v>0</v>
      </c>
      <c r="V311" t="s">
        <v>421</v>
      </c>
      <c r="W311" t="s">
        <v>32</v>
      </c>
      <c r="X311" t="s">
        <v>1139</v>
      </c>
      <c r="Y311">
        <v>4</v>
      </c>
      <c r="Z311" s="33">
        <v>30000</v>
      </c>
      <c r="AA311">
        <v>0</v>
      </c>
      <c r="AB311" s="33">
        <v>30000</v>
      </c>
      <c r="AC311">
        <v>861</v>
      </c>
      <c r="AD311">
        <v>0</v>
      </c>
      <c r="AE311">
        <v>912</v>
      </c>
      <c r="AF311" s="33">
        <v>4022</v>
      </c>
      <c r="AG311" s="33">
        <v>5795</v>
      </c>
      <c r="AH311" s="33">
        <v>24205</v>
      </c>
      <c r="AI311" s="33" t="s">
        <v>1975</v>
      </c>
      <c r="AJ311" s="33"/>
      <c r="AL311" s="35"/>
      <c r="AM311" s="35"/>
    </row>
    <row r="312" spans="1:39" ht="15.95" customHeight="1" x14ac:dyDescent="0.25">
      <c r="A312" s="11">
        <f t="shared" si="4"/>
        <v>295</v>
      </c>
      <c r="B312" s="12" t="s">
        <v>420</v>
      </c>
      <c r="C312" s="13" t="s">
        <v>422</v>
      </c>
      <c r="D312" s="13" t="s">
        <v>298</v>
      </c>
      <c r="E312" s="13" t="s">
        <v>44</v>
      </c>
      <c r="F312" s="13" t="s">
        <v>30</v>
      </c>
      <c r="G312" s="14">
        <v>34500</v>
      </c>
      <c r="H312" s="14">
        <v>0</v>
      </c>
      <c r="I312" s="14">
        <v>0</v>
      </c>
      <c r="J312" s="14">
        <f>+G312*2.87%</f>
        <v>990.15</v>
      </c>
      <c r="K312" s="14">
        <f>G312*7.1%</f>
        <v>2449.5</v>
      </c>
      <c r="L312" s="14">
        <f>G312*1.15%</f>
        <v>396.75</v>
      </c>
      <c r="M312" s="14">
        <f>+G312*3.04%</f>
        <v>1048.8</v>
      </c>
      <c r="N312" s="14">
        <f>G312*7.09%</f>
        <v>2446.0500000000002</v>
      </c>
      <c r="O312" s="14">
        <v>0</v>
      </c>
      <c r="P312" s="14">
        <f>J312+K312+L312+M312+N312</f>
        <v>7331.25</v>
      </c>
      <c r="Q312" s="14">
        <f>+AF312</f>
        <v>12863.92</v>
      </c>
      <c r="R312" s="14">
        <f>+J312+M312+O312+Q312+H312+I312</f>
        <v>14902.869999999999</v>
      </c>
      <c r="S312" s="14">
        <f>+N312+L312+K312</f>
        <v>5292.3</v>
      </c>
      <c r="T312" s="14">
        <f>+G312-R312</f>
        <v>19597.13</v>
      </c>
      <c r="U312" s="60">
        <f>+AH312-T312</f>
        <v>0</v>
      </c>
      <c r="V312" t="s">
        <v>422</v>
      </c>
      <c r="W312" t="s">
        <v>298</v>
      </c>
      <c r="X312" t="s">
        <v>1195</v>
      </c>
      <c r="Y312">
        <v>3</v>
      </c>
      <c r="Z312" s="33">
        <v>34500</v>
      </c>
      <c r="AA312">
        <v>0</v>
      </c>
      <c r="AB312" s="33">
        <v>34500</v>
      </c>
      <c r="AC312">
        <v>990.15</v>
      </c>
      <c r="AD312">
        <v>0</v>
      </c>
      <c r="AE312" s="33">
        <v>1048.8</v>
      </c>
      <c r="AF312" s="33">
        <v>12863.92</v>
      </c>
      <c r="AG312" s="33">
        <v>14902.87</v>
      </c>
      <c r="AH312" s="33">
        <v>19597.13</v>
      </c>
      <c r="AI312" s="33" t="s">
        <v>1975</v>
      </c>
      <c r="AJ312" s="33"/>
      <c r="AL312" s="35"/>
      <c r="AM312" s="35"/>
    </row>
    <row r="313" spans="1:39" customFormat="1" ht="15.95" customHeight="1" x14ac:dyDescent="0.25">
      <c r="A313" s="11">
        <f t="shared" si="4"/>
        <v>296</v>
      </c>
      <c r="B313" s="12" t="s">
        <v>420</v>
      </c>
      <c r="C313" s="13" t="s">
        <v>423</v>
      </c>
      <c r="D313" s="13" t="s">
        <v>32</v>
      </c>
      <c r="E313" s="13" t="s">
        <v>29</v>
      </c>
      <c r="F313" s="13" t="s">
        <v>35</v>
      </c>
      <c r="G313" s="14">
        <v>30000</v>
      </c>
      <c r="H313" s="14">
        <v>0</v>
      </c>
      <c r="I313" s="14">
        <v>0</v>
      </c>
      <c r="J313" s="14">
        <f>+G313*2.87%</f>
        <v>861</v>
      </c>
      <c r="K313" s="14">
        <f>G313*7.1%</f>
        <v>2130</v>
      </c>
      <c r="L313" s="14">
        <f>G313*1.15%</f>
        <v>345</v>
      </c>
      <c r="M313" s="14">
        <f>+G313*3.04%</f>
        <v>912</v>
      </c>
      <c r="N313" s="14">
        <f>G313*7.09%</f>
        <v>2127</v>
      </c>
      <c r="O313" s="14">
        <v>0</v>
      </c>
      <c r="P313" s="14">
        <f>J313+K313+L313+M313+N313</f>
        <v>6375</v>
      </c>
      <c r="Q313" s="14">
        <f>+AF313</f>
        <v>4816.8900000000003</v>
      </c>
      <c r="R313" s="14">
        <f>+J313+M313+O313+Q313+H313+I313</f>
        <v>6589.89</v>
      </c>
      <c r="S313" s="14">
        <f>+N313+L313+K313</f>
        <v>4602</v>
      </c>
      <c r="T313" s="14">
        <f>+G313-R313</f>
        <v>23410.11</v>
      </c>
      <c r="U313" s="60">
        <f>+AH313-T313</f>
        <v>0</v>
      </c>
      <c r="V313" t="s">
        <v>423</v>
      </c>
      <c r="W313" t="s">
        <v>32</v>
      </c>
      <c r="X313" t="s">
        <v>1268</v>
      </c>
      <c r="Y313">
        <v>14</v>
      </c>
      <c r="Z313" s="33">
        <v>30000</v>
      </c>
      <c r="AA313">
        <v>0</v>
      </c>
      <c r="AB313" s="33">
        <v>30000</v>
      </c>
      <c r="AC313">
        <v>861</v>
      </c>
      <c r="AD313">
        <v>0</v>
      </c>
      <c r="AE313">
        <v>912</v>
      </c>
      <c r="AF313" s="33">
        <v>4816.8900000000003</v>
      </c>
      <c r="AG313" s="33">
        <v>6589.89</v>
      </c>
      <c r="AH313" s="33">
        <v>23410.11</v>
      </c>
      <c r="AI313" s="33" t="s">
        <v>1975</v>
      </c>
      <c r="AJ313" s="33"/>
      <c r="AK313" s="7"/>
      <c r="AL313" s="35"/>
      <c r="AM313" s="35"/>
    </row>
    <row r="314" spans="1:39" ht="15.95" customHeight="1" x14ac:dyDescent="0.25">
      <c r="A314" s="11">
        <f t="shared" si="4"/>
        <v>297</v>
      </c>
      <c r="B314" s="12" t="s">
        <v>420</v>
      </c>
      <c r="C314" s="13" t="s">
        <v>424</v>
      </c>
      <c r="D314" s="13" t="s">
        <v>32</v>
      </c>
      <c r="E314" s="13" t="s">
        <v>29</v>
      </c>
      <c r="F314" s="13" t="s">
        <v>30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G314*7.1%</f>
        <v>2130</v>
      </c>
      <c r="L314" s="14">
        <f>G314*1.15%</f>
        <v>345</v>
      </c>
      <c r="M314" s="14">
        <f>+G314*3.04%</f>
        <v>912</v>
      </c>
      <c r="N314" s="14">
        <f>G314*7.09%</f>
        <v>2127</v>
      </c>
      <c r="O314" s="14">
        <v>1587.38</v>
      </c>
      <c r="P314" s="14">
        <f>J314+K314+L314+M314+N314</f>
        <v>6375</v>
      </c>
      <c r="Q314" s="14">
        <v>6046</v>
      </c>
      <c r="R314" s="14">
        <f>+J314+M314+O314+Q314+H314+I314</f>
        <v>9406.380000000001</v>
      </c>
      <c r="S314" s="14">
        <f>+N314+L314+K314</f>
        <v>4602</v>
      </c>
      <c r="T314" s="14">
        <f>+G314-R314</f>
        <v>20593.62</v>
      </c>
      <c r="U314" s="60">
        <f>+AH314-T314</f>
        <v>0</v>
      </c>
      <c r="V314" t="s">
        <v>424</v>
      </c>
      <c r="W314" t="s">
        <v>32</v>
      </c>
      <c r="X314" t="s">
        <v>1256</v>
      </c>
      <c r="Y314">
        <v>48</v>
      </c>
      <c r="Z314" s="33">
        <v>30000</v>
      </c>
      <c r="AA314">
        <v>0</v>
      </c>
      <c r="AB314" s="33">
        <v>30000</v>
      </c>
      <c r="AC314">
        <v>861</v>
      </c>
      <c r="AD314">
        <v>0</v>
      </c>
      <c r="AE314">
        <v>912</v>
      </c>
      <c r="AF314" s="33">
        <v>7633.38</v>
      </c>
      <c r="AG314" s="33">
        <v>9406.3799999999992</v>
      </c>
      <c r="AH314" s="33">
        <v>20593.62</v>
      </c>
      <c r="AI314" s="33" t="s">
        <v>1975</v>
      </c>
      <c r="AJ314" s="33"/>
      <c r="AL314" s="35"/>
      <c r="AM314" s="35"/>
    </row>
    <row r="315" spans="1:39" ht="15.95" customHeight="1" x14ac:dyDescent="0.25">
      <c r="A315" s="11">
        <f t="shared" si="4"/>
        <v>298</v>
      </c>
      <c r="B315" s="12" t="s">
        <v>420</v>
      </c>
      <c r="C315" s="13" t="s">
        <v>425</v>
      </c>
      <c r="D315" s="13" t="s">
        <v>111</v>
      </c>
      <c r="E315" s="13" t="s">
        <v>29</v>
      </c>
      <c r="F315" s="13" t="s">
        <v>30</v>
      </c>
      <c r="G315" s="14">
        <v>109213.93</v>
      </c>
      <c r="H315" s="14">
        <v>16389.740000000002</v>
      </c>
      <c r="I315" s="14">
        <v>0</v>
      </c>
      <c r="J315" s="14">
        <f>+G315*2.87%</f>
        <v>3134.4397909999998</v>
      </c>
      <c r="K315" s="14">
        <f>G315*7.1%</f>
        <v>7754.1890299999986</v>
      </c>
      <c r="L315" s="14">
        <f>G315*1.15%</f>
        <v>1255.9601949999999</v>
      </c>
      <c r="M315" s="14">
        <f>+G315*3.04%</f>
        <v>3320.1034719999998</v>
      </c>
      <c r="N315" s="14">
        <f>G315*7.09%</f>
        <v>7743.2676369999999</v>
      </c>
      <c r="O315" s="14">
        <v>0</v>
      </c>
      <c r="P315" s="14">
        <f>J315+K315+L315+M315+N315</f>
        <v>23207.960124999998</v>
      </c>
      <c r="Q315" s="14">
        <f>+AF315</f>
        <v>4988.22</v>
      </c>
      <c r="R315" s="14">
        <f>+J315+M315+O315+Q315+H315+I315</f>
        <v>27832.503263000002</v>
      </c>
      <c r="S315" s="14">
        <f>+N315+L315+K315</f>
        <v>16753.416861999998</v>
      </c>
      <c r="T315" s="14">
        <f>+G315-R315</f>
        <v>81381.426736999987</v>
      </c>
      <c r="U315" s="60">
        <f>+AH315-T315</f>
        <v>3.2630000059725717E-3</v>
      </c>
      <c r="V315" t="s">
        <v>425</v>
      </c>
      <c r="W315" t="s">
        <v>111</v>
      </c>
      <c r="X315" t="s">
        <v>1859</v>
      </c>
      <c r="Y315">
        <v>1</v>
      </c>
      <c r="Z315" s="33">
        <v>109213.93</v>
      </c>
      <c r="AA315">
        <v>0</v>
      </c>
      <c r="AB315" s="33">
        <v>109213.93</v>
      </c>
      <c r="AC315" s="33">
        <v>3134.44</v>
      </c>
      <c r="AD315" s="33">
        <v>16389.740000000002</v>
      </c>
      <c r="AE315" s="33">
        <v>3320.1</v>
      </c>
      <c r="AF315" s="33">
        <v>4988.22</v>
      </c>
      <c r="AG315" s="33">
        <v>27832.5</v>
      </c>
      <c r="AH315" s="33">
        <v>81381.429999999993</v>
      </c>
      <c r="AI315" s="33" t="s">
        <v>1977</v>
      </c>
      <c r="AJ315" s="33"/>
      <c r="AK315" s="35">
        <f>+U315</f>
        <v>3.2630000059725717E-3</v>
      </c>
      <c r="AL315" s="35"/>
      <c r="AM315" s="35"/>
    </row>
    <row r="316" spans="1:39" ht="15.95" customHeight="1" x14ac:dyDescent="0.25">
      <c r="A316" s="11">
        <f t="shared" si="4"/>
        <v>299</v>
      </c>
      <c r="B316" s="12" t="s">
        <v>426</v>
      </c>
      <c r="C316" s="13" t="s">
        <v>427</v>
      </c>
      <c r="D316" s="13" t="s">
        <v>282</v>
      </c>
      <c r="E316" s="13" t="s">
        <v>29</v>
      </c>
      <c r="F316" s="13" t="s">
        <v>30</v>
      </c>
      <c r="G316" s="14">
        <v>64697.25</v>
      </c>
      <c r="H316" s="14">
        <v>3418.18</v>
      </c>
      <c r="I316" s="14">
        <v>0</v>
      </c>
      <c r="J316" s="14">
        <f>+G316*2.87%</f>
        <v>1856.8110750000001</v>
      </c>
      <c r="K316" s="14">
        <f>G316*7.1%</f>
        <v>4593.5047499999991</v>
      </c>
      <c r="L316" s="14">
        <f>G316*1.15%</f>
        <v>744.01837499999999</v>
      </c>
      <c r="M316" s="14">
        <f>+G316*3.04%</f>
        <v>1966.7963999999999</v>
      </c>
      <c r="N316" s="14">
        <f>G316*7.09%</f>
        <v>4587.0350250000001</v>
      </c>
      <c r="O316" s="14">
        <v>4791.93</v>
      </c>
      <c r="P316" s="14">
        <f>J316+K316+L316+M316+N316</f>
        <v>13748.165624999998</v>
      </c>
      <c r="Q316" s="14">
        <v>1118.6825249999983</v>
      </c>
      <c r="R316" s="14">
        <f>+J316+M316+O316+Q316+H316+I316</f>
        <v>13152.4</v>
      </c>
      <c r="S316" s="14">
        <f>+N316+L316+K316</f>
        <v>9924.5581499999989</v>
      </c>
      <c r="T316" s="14">
        <f>+G316-R316</f>
        <v>51544.85</v>
      </c>
      <c r="U316" s="60">
        <f>+AH316-T316</f>
        <v>0</v>
      </c>
      <c r="V316" t="s">
        <v>427</v>
      </c>
      <c r="W316" t="s">
        <v>282</v>
      </c>
      <c r="X316" t="s">
        <v>1861</v>
      </c>
      <c r="Y316">
        <v>1</v>
      </c>
      <c r="Z316" s="33">
        <v>64697.25</v>
      </c>
      <c r="AA316">
        <v>0</v>
      </c>
      <c r="AB316" s="33">
        <v>64697.25</v>
      </c>
      <c r="AC316" s="33">
        <v>1856.81</v>
      </c>
      <c r="AD316" s="33">
        <v>3418.18</v>
      </c>
      <c r="AE316" s="33">
        <v>1966.8</v>
      </c>
      <c r="AF316" s="33">
        <v>5910.61</v>
      </c>
      <c r="AG316" s="33">
        <v>13152.4</v>
      </c>
      <c r="AH316" s="33">
        <v>51544.85</v>
      </c>
      <c r="AI316" s="33" t="s">
        <v>1977</v>
      </c>
      <c r="AJ316" s="33"/>
      <c r="AL316" s="35"/>
      <c r="AM316" s="35"/>
    </row>
    <row r="317" spans="1:39" ht="15.95" customHeight="1" x14ac:dyDescent="0.25">
      <c r="A317" s="11">
        <f t="shared" si="4"/>
        <v>300</v>
      </c>
      <c r="B317" s="12" t="s">
        <v>428</v>
      </c>
      <c r="C317" s="13" t="s">
        <v>429</v>
      </c>
      <c r="D317" s="13" t="s">
        <v>1050</v>
      </c>
      <c r="E317" s="13" t="s">
        <v>29</v>
      </c>
      <c r="F317" s="13" t="s">
        <v>35</v>
      </c>
      <c r="G317" s="14">
        <v>90000</v>
      </c>
      <c r="H317" s="14">
        <v>14692.84</v>
      </c>
      <c r="I317" s="14">
        <v>0</v>
      </c>
      <c r="J317" s="14">
        <f>+G317*2.87%</f>
        <v>2583</v>
      </c>
      <c r="K317" s="14">
        <f>G317*7.1%</f>
        <v>6389.9999999999991</v>
      </c>
      <c r="L317" s="14">
        <f>G317*1.15%</f>
        <v>1035</v>
      </c>
      <c r="M317" s="14">
        <f>+G317*3.04%</f>
        <v>2736</v>
      </c>
      <c r="N317" s="14">
        <f>G317*7.09%</f>
        <v>6381</v>
      </c>
      <c r="O317" s="14">
        <v>0</v>
      </c>
      <c r="P317" s="14">
        <f>J317+K317+L317+M317+N317</f>
        <v>19125</v>
      </c>
      <c r="Q317" s="14">
        <f>+AF317</f>
        <v>53009.22</v>
      </c>
      <c r="R317" s="14">
        <f>+J317+M317+O317+Q317+H317+I317</f>
        <v>73021.06</v>
      </c>
      <c r="S317" s="14">
        <f>+N317+L317+K317</f>
        <v>13806</v>
      </c>
      <c r="T317" s="14">
        <f>+G317-R317</f>
        <v>16978.940000000002</v>
      </c>
      <c r="U317" s="60">
        <f>+AH317-T317</f>
        <v>0</v>
      </c>
      <c r="V317" t="s">
        <v>429</v>
      </c>
      <c r="W317" t="s">
        <v>1050</v>
      </c>
      <c r="X317" t="s">
        <v>1957</v>
      </c>
      <c r="Y317">
        <v>1</v>
      </c>
      <c r="Z317" s="33">
        <v>90000</v>
      </c>
      <c r="AA317">
        <v>0</v>
      </c>
      <c r="AB317" s="33">
        <v>90000</v>
      </c>
      <c r="AC317" s="33">
        <v>2583</v>
      </c>
      <c r="AD317" s="33">
        <v>14692.84</v>
      </c>
      <c r="AE317" s="33">
        <v>2736</v>
      </c>
      <c r="AF317" s="33">
        <v>53009.22</v>
      </c>
      <c r="AG317" s="33">
        <v>73021.06</v>
      </c>
      <c r="AH317" s="33">
        <v>16978.939999999999</v>
      </c>
      <c r="AI317" s="33" t="s">
        <v>1977</v>
      </c>
      <c r="AJ317" s="33"/>
      <c r="AL317" s="35"/>
      <c r="AM317" s="35"/>
    </row>
    <row r="318" spans="1:39" ht="15.95" customHeight="1" x14ac:dyDescent="0.25">
      <c r="A318" s="11">
        <f t="shared" si="4"/>
        <v>301</v>
      </c>
      <c r="B318" s="12" t="s">
        <v>428</v>
      </c>
      <c r="C318" s="13" t="s">
        <v>430</v>
      </c>
      <c r="D318" s="13" t="s">
        <v>223</v>
      </c>
      <c r="E318" s="13" t="s">
        <v>29</v>
      </c>
      <c r="F318" s="13" t="s">
        <v>35</v>
      </c>
      <c r="G318" s="14">
        <v>120000</v>
      </c>
      <c r="H318" s="14">
        <v>16413.02</v>
      </c>
      <c r="I318" s="14">
        <v>0</v>
      </c>
      <c r="J318" s="14">
        <f>+G318*2.87%</f>
        <v>3444</v>
      </c>
      <c r="K318" s="14">
        <f>G318*7.1%</f>
        <v>8520</v>
      </c>
      <c r="L318" s="14">
        <f>G318*1.15%</f>
        <v>1380</v>
      </c>
      <c r="M318" s="14">
        <f>+G318*3.04%</f>
        <v>3648</v>
      </c>
      <c r="N318" s="14">
        <f>G318*7.09%</f>
        <v>8508</v>
      </c>
      <c r="O318" s="14">
        <v>1587.38</v>
      </c>
      <c r="P318" s="14">
        <f>J318+K318+L318+M318+N318</f>
        <v>25500</v>
      </c>
      <c r="Q318" s="14">
        <v>1830.0099999999984</v>
      </c>
      <c r="R318" s="14">
        <f>+J318+M318+O318+Q318+H318+I318</f>
        <v>26922.41</v>
      </c>
      <c r="S318" s="14">
        <f>+N318+L318+K318</f>
        <v>18408</v>
      </c>
      <c r="T318" s="14">
        <f>+G318-R318</f>
        <v>93077.59</v>
      </c>
      <c r="U318" s="60">
        <f>+AH318-T318</f>
        <v>0</v>
      </c>
      <c r="V318" t="s">
        <v>430</v>
      </c>
      <c r="W318" t="s">
        <v>223</v>
      </c>
      <c r="X318" t="s">
        <v>1855</v>
      </c>
      <c r="Y318">
        <v>2</v>
      </c>
      <c r="Z318" s="33">
        <v>120000</v>
      </c>
      <c r="AA318">
        <v>0</v>
      </c>
      <c r="AB318" s="33">
        <v>120000</v>
      </c>
      <c r="AC318" s="33">
        <v>3444</v>
      </c>
      <c r="AD318" s="33">
        <v>16413.02</v>
      </c>
      <c r="AE318" s="33">
        <v>3648</v>
      </c>
      <c r="AF318" s="33">
        <v>3417.39</v>
      </c>
      <c r="AG318" s="33">
        <v>26922.41</v>
      </c>
      <c r="AH318" s="33">
        <v>93077.59</v>
      </c>
      <c r="AI318" s="33" t="s">
        <v>1977</v>
      </c>
      <c r="AJ318" s="33"/>
      <c r="AL318" s="35"/>
      <c r="AM318" s="35"/>
    </row>
    <row r="319" spans="1:39" ht="15.95" customHeight="1" x14ac:dyDescent="0.25">
      <c r="A319" s="11">
        <f t="shared" si="4"/>
        <v>302</v>
      </c>
      <c r="B319" s="12" t="s">
        <v>428</v>
      </c>
      <c r="C319" s="13" t="s">
        <v>431</v>
      </c>
      <c r="D319" s="13" t="s">
        <v>223</v>
      </c>
      <c r="E319" s="13" t="s">
        <v>29</v>
      </c>
      <c r="F319" s="13" t="s">
        <v>35</v>
      </c>
      <c r="G319" s="14">
        <v>120000</v>
      </c>
      <c r="H319" s="14">
        <v>16809.87</v>
      </c>
      <c r="I319" s="14">
        <v>0</v>
      </c>
      <c r="J319" s="14">
        <f>+G319*2.87%</f>
        <v>3444</v>
      </c>
      <c r="K319" s="14">
        <f>G319*7.1%</f>
        <v>8520</v>
      </c>
      <c r="L319" s="14">
        <f>G319*1.15%</f>
        <v>1380</v>
      </c>
      <c r="M319" s="14">
        <f>+G319*3.04%</f>
        <v>3648</v>
      </c>
      <c r="N319" s="14">
        <f>G319*7.09%</f>
        <v>8508</v>
      </c>
      <c r="O319" s="14">
        <v>0</v>
      </c>
      <c r="P319" s="14">
        <f>J319+K319+L319+M319+N319</f>
        <v>25500</v>
      </c>
      <c r="Q319" s="14">
        <f>+AF319</f>
        <v>1830.01</v>
      </c>
      <c r="R319" s="14">
        <f>+J319+M319+O319+Q319+H319+I319</f>
        <v>25731.879999999997</v>
      </c>
      <c r="S319" s="14">
        <f>+N319+L319+K319</f>
        <v>18408</v>
      </c>
      <c r="T319" s="14">
        <f>+G319-R319</f>
        <v>94268.12</v>
      </c>
      <c r="U319" s="60">
        <f>+AH319-T319</f>
        <v>0</v>
      </c>
      <c r="V319" t="s">
        <v>431</v>
      </c>
      <c r="W319" t="s">
        <v>223</v>
      </c>
      <c r="X319" t="s">
        <v>1849</v>
      </c>
      <c r="Y319">
        <v>3</v>
      </c>
      <c r="Z319" s="33">
        <v>120000</v>
      </c>
      <c r="AA319">
        <v>0</v>
      </c>
      <c r="AB319" s="33">
        <v>120000</v>
      </c>
      <c r="AC319" s="33">
        <v>3444</v>
      </c>
      <c r="AD319" s="33">
        <v>16809.87</v>
      </c>
      <c r="AE319" s="33">
        <v>3648</v>
      </c>
      <c r="AF319" s="33">
        <v>1830.01</v>
      </c>
      <c r="AG319" s="33">
        <v>25731.88</v>
      </c>
      <c r="AH319" s="33">
        <v>94268.12</v>
      </c>
      <c r="AI319" s="33" t="s">
        <v>1977</v>
      </c>
      <c r="AJ319" s="33"/>
      <c r="AL319" s="35"/>
      <c r="AM319" s="35"/>
    </row>
    <row r="320" spans="1:39" ht="15.95" customHeight="1" x14ac:dyDescent="0.25">
      <c r="A320" s="11">
        <f t="shared" si="4"/>
        <v>303</v>
      </c>
      <c r="B320" s="12" t="s">
        <v>428</v>
      </c>
      <c r="C320" s="13" t="s">
        <v>432</v>
      </c>
      <c r="D320" s="13" t="s">
        <v>223</v>
      </c>
      <c r="E320" s="13" t="s">
        <v>29</v>
      </c>
      <c r="F320" s="13" t="s">
        <v>35</v>
      </c>
      <c r="G320" s="14">
        <v>120000</v>
      </c>
      <c r="H320" s="14">
        <v>16809.87</v>
      </c>
      <c r="I320" s="14">
        <v>0</v>
      </c>
      <c r="J320" s="14">
        <f>+G320*2.87%</f>
        <v>3444</v>
      </c>
      <c r="K320" s="14">
        <f>G320*7.1%</f>
        <v>8520</v>
      </c>
      <c r="L320" s="14">
        <f>G320*1.15%</f>
        <v>1380</v>
      </c>
      <c r="M320" s="14">
        <f>+G320*3.04%</f>
        <v>3648</v>
      </c>
      <c r="N320" s="14">
        <f>G320*7.09%</f>
        <v>8508</v>
      </c>
      <c r="O320" s="14">
        <v>0</v>
      </c>
      <c r="P320" s="14">
        <f>J320+K320+L320+M320+N320</f>
        <v>25500</v>
      </c>
      <c r="Q320" s="14">
        <f>+AF320</f>
        <v>1830.01</v>
      </c>
      <c r="R320" s="14">
        <f>+J320+M320+O320+Q320+H320+I320</f>
        <v>25731.879999999997</v>
      </c>
      <c r="S320" s="14">
        <f>+N320+L320+K320</f>
        <v>18408</v>
      </c>
      <c r="T320" s="14">
        <f>+G320-R320</f>
        <v>94268.12</v>
      </c>
      <c r="U320" s="60">
        <f>+AH320-T320</f>
        <v>0</v>
      </c>
      <c r="V320" t="s">
        <v>432</v>
      </c>
      <c r="W320" t="s">
        <v>223</v>
      </c>
      <c r="X320" t="s">
        <v>1869</v>
      </c>
      <c r="Y320">
        <v>4</v>
      </c>
      <c r="Z320" s="33">
        <v>120000</v>
      </c>
      <c r="AA320">
        <v>0</v>
      </c>
      <c r="AB320" s="33">
        <v>120000</v>
      </c>
      <c r="AC320" s="33">
        <v>3444</v>
      </c>
      <c r="AD320" s="33">
        <v>16809.87</v>
      </c>
      <c r="AE320" s="33">
        <v>3648</v>
      </c>
      <c r="AF320" s="33">
        <v>1830.01</v>
      </c>
      <c r="AG320" s="33">
        <v>25731.88</v>
      </c>
      <c r="AH320" s="33">
        <v>94268.12</v>
      </c>
      <c r="AI320" s="33" t="s">
        <v>1977</v>
      </c>
      <c r="AJ320" s="33"/>
      <c r="AL320" s="35"/>
      <c r="AM320" s="35"/>
    </row>
    <row r="321" spans="1:39" ht="15.95" customHeight="1" x14ac:dyDescent="0.25">
      <c r="A321" s="11">
        <f t="shared" si="4"/>
        <v>304</v>
      </c>
      <c r="B321" s="12" t="s">
        <v>428</v>
      </c>
      <c r="C321" s="13" t="s">
        <v>433</v>
      </c>
      <c r="D321" s="13" t="s">
        <v>223</v>
      </c>
      <c r="E321" s="13" t="s">
        <v>29</v>
      </c>
      <c r="F321" s="13" t="s">
        <v>30</v>
      </c>
      <c r="G321" s="14">
        <v>120000</v>
      </c>
      <c r="H321" s="14">
        <v>16809.87</v>
      </c>
      <c r="I321" s="14">
        <v>0</v>
      </c>
      <c r="J321" s="14">
        <f>+G321*2.87%</f>
        <v>3444</v>
      </c>
      <c r="K321" s="14">
        <f>G321*7.1%</f>
        <v>8520</v>
      </c>
      <c r="L321" s="14">
        <f>G321*1.15%</f>
        <v>1380</v>
      </c>
      <c r="M321" s="14">
        <f>+G321*3.04%</f>
        <v>3648</v>
      </c>
      <c r="N321" s="14">
        <f>G321*7.09%</f>
        <v>8508</v>
      </c>
      <c r="O321" s="14">
        <v>0</v>
      </c>
      <c r="P321" s="14">
        <f>J321+K321+L321+M321+N321</f>
        <v>25500</v>
      </c>
      <c r="Q321" s="14">
        <f>+AF321</f>
        <v>19192.97</v>
      </c>
      <c r="R321" s="14">
        <f>+J321+M321+O321+Q321+H321+I321</f>
        <v>43094.84</v>
      </c>
      <c r="S321" s="14">
        <f>+N321+L321+K321</f>
        <v>18408</v>
      </c>
      <c r="T321" s="14">
        <f>+G321-R321</f>
        <v>76905.16</v>
      </c>
      <c r="U321" s="60">
        <f>+AH321-T321</f>
        <v>0</v>
      </c>
      <c r="V321" t="s">
        <v>433</v>
      </c>
      <c r="W321" t="s">
        <v>223</v>
      </c>
      <c r="X321" t="s">
        <v>1871</v>
      </c>
      <c r="Y321">
        <v>5</v>
      </c>
      <c r="Z321" s="33">
        <v>120000</v>
      </c>
      <c r="AA321">
        <v>0</v>
      </c>
      <c r="AB321" s="33">
        <v>120000</v>
      </c>
      <c r="AC321" s="33">
        <v>3444</v>
      </c>
      <c r="AD321" s="33">
        <v>16809.87</v>
      </c>
      <c r="AE321" s="33">
        <v>3648</v>
      </c>
      <c r="AF321" s="33">
        <v>19192.97</v>
      </c>
      <c r="AG321" s="33">
        <v>43094.84</v>
      </c>
      <c r="AH321" s="33">
        <v>76905.16</v>
      </c>
      <c r="AI321" s="33" t="s">
        <v>1977</v>
      </c>
      <c r="AJ321" s="33"/>
      <c r="AL321" s="35"/>
      <c r="AM321" s="35"/>
    </row>
    <row r="322" spans="1:39" ht="15.95" customHeight="1" x14ac:dyDescent="0.25">
      <c r="A322" s="11">
        <f t="shared" si="4"/>
        <v>305</v>
      </c>
      <c r="B322" s="12" t="s">
        <v>428</v>
      </c>
      <c r="C322" s="13" t="s">
        <v>434</v>
      </c>
      <c r="D322" s="13" t="s">
        <v>1050</v>
      </c>
      <c r="E322" s="13" t="s">
        <v>29</v>
      </c>
      <c r="F322" s="13" t="s">
        <v>35</v>
      </c>
      <c r="G322" s="14">
        <v>120000</v>
      </c>
      <c r="H322" s="14">
        <v>16809.87</v>
      </c>
      <c r="I322" s="14">
        <v>0</v>
      </c>
      <c r="J322" s="14">
        <f>+G322*2.87%</f>
        <v>3444</v>
      </c>
      <c r="K322" s="14">
        <f>G322*7.1%</f>
        <v>8520</v>
      </c>
      <c r="L322" s="14">
        <f>G322*1.15%</f>
        <v>1380</v>
      </c>
      <c r="M322" s="14">
        <f>+G322*3.04%</f>
        <v>3648</v>
      </c>
      <c r="N322" s="14">
        <f>G322*7.09%</f>
        <v>8508</v>
      </c>
      <c r="O322" s="14">
        <v>0</v>
      </c>
      <c r="P322" s="14">
        <f>J322+K322+L322+M322+N322</f>
        <v>25500</v>
      </c>
      <c r="Q322" s="14">
        <f>+AF322</f>
        <v>8987.01</v>
      </c>
      <c r="R322" s="14">
        <f>+J322+M322+O322+Q322+H322+I322</f>
        <v>32888.879999999997</v>
      </c>
      <c r="S322" s="14">
        <f>+N322+L322+K322</f>
        <v>18408</v>
      </c>
      <c r="T322" s="14">
        <f>+G322-R322</f>
        <v>87111.12</v>
      </c>
      <c r="U322" s="60">
        <f>+AH322-T322</f>
        <v>0</v>
      </c>
      <c r="V322" t="s">
        <v>434</v>
      </c>
      <c r="W322" t="s">
        <v>1050</v>
      </c>
      <c r="X322" t="s">
        <v>1841</v>
      </c>
      <c r="Y322">
        <v>6</v>
      </c>
      <c r="Z322" s="33">
        <v>120000</v>
      </c>
      <c r="AA322">
        <v>0</v>
      </c>
      <c r="AB322" s="33">
        <v>120000</v>
      </c>
      <c r="AC322" s="33">
        <v>3444</v>
      </c>
      <c r="AD322" s="33">
        <v>16809.87</v>
      </c>
      <c r="AE322" s="33">
        <v>3648</v>
      </c>
      <c r="AF322" s="33">
        <v>8987.01</v>
      </c>
      <c r="AG322" s="33">
        <v>32888.879999999997</v>
      </c>
      <c r="AH322" s="33">
        <v>87111.12</v>
      </c>
      <c r="AI322" s="33" t="s">
        <v>1977</v>
      </c>
      <c r="AJ322" s="33"/>
      <c r="AL322" s="35"/>
      <c r="AM322" s="35"/>
    </row>
    <row r="323" spans="1:39" ht="15.95" customHeight="1" x14ac:dyDescent="0.25">
      <c r="A323" s="11">
        <f t="shared" si="4"/>
        <v>306</v>
      </c>
      <c r="B323" s="12" t="s">
        <v>428</v>
      </c>
      <c r="C323" s="13" t="s">
        <v>435</v>
      </c>
      <c r="D323" s="13" t="s">
        <v>223</v>
      </c>
      <c r="E323" s="13" t="s">
        <v>29</v>
      </c>
      <c r="F323" s="13" t="s">
        <v>30</v>
      </c>
      <c r="G323" s="14">
        <v>120000</v>
      </c>
      <c r="H323" s="14">
        <v>16809.87</v>
      </c>
      <c r="I323" s="14">
        <v>0</v>
      </c>
      <c r="J323" s="14">
        <f>+G323*2.87%</f>
        <v>3444</v>
      </c>
      <c r="K323" s="14">
        <f>G323*7.1%</f>
        <v>8520</v>
      </c>
      <c r="L323" s="14">
        <f>G323*1.15%</f>
        <v>1380</v>
      </c>
      <c r="M323" s="14">
        <f>+G323*3.04%</f>
        <v>3648</v>
      </c>
      <c r="N323" s="14">
        <f>G323*7.09%</f>
        <v>8508</v>
      </c>
      <c r="O323" s="14">
        <v>0</v>
      </c>
      <c r="P323" s="14">
        <f>J323+K323+L323+M323+N323</f>
        <v>25500</v>
      </c>
      <c r="Q323" s="14">
        <f>+AF323</f>
        <v>1830.01</v>
      </c>
      <c r="R323" s="14">
        <f>+J323+M323+O323+Q323+H323+I323</f>
        <v>25731.879999999997</v>
      </c>
      <c r="S323" s="14">
        <f>+N323+L323+K323</f>
        <v>18408</v>
      </c>
      <c r="T323" s="14">
        <f>+G323-R323</f>
        <v>94268.12</v>
      </c>
      <c r="U323" s="60">
        <f>+AH323-T323</f>
        <v>0</v>
      </c>
      <c r="V323" t="s">
        <v>435</v>
      </c>
      <c r="W323" t="s">
        <v>223</v>
      </c>
      <c r="X323" t="s">
        <v>1856</v>
      </c>
      <c r="Y323">
        <v>7</v>
      </c>
      <c r="Z323" s="33">
        <v>120000</v>
      </c>
      <c r="AA323">
        <v>0</v>
      </c>
      <c r="AB323" s="33">
        <v>120000</v>
      </c>
      <c r="AC323" s="33">
        <v>3444</v>
      </c>
      <c r="AD323" s="33">
        <v>16809.87</v>
      </c>
      <c r="AE323" s="33">
        <v>3648</v>
      </c>
      <c r="AF323" s="33">
        <v>1830.01</v>
      </c>
      <c r="AG323" s="33">
        <v>25731.88</v>
      </c>
      <c r="AH323" s="33">
        <v>94268.12</v>
      </c>
      <c r="AI323" s="33" t="s">
        <v>1977</v>
      </c>
      <c r="AJ323" s="33"/>
      <c r="AL323" s="35"/>
      <c r="AM323" s="35"/>
    </row>
    <row r="324" spans="1:39" ht="15.95" customHeight="1" x14ac:dyDescent="0.25">
      <c r="A324" s="26"/>
      <c r="B324" s="27" t="s">
        <v>436</v>
      </c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60">
        <f>+AH324-T324</f>
        <v>0</v>
      </c>
      <c r="V324" s="33"/>
      <c r="W324"/>
      <c r="X324"/>
      <c r="Y324"/>
      <c r="Z324"/>
      <c r="AA324" s="33"/>
      <c r="AB324"/>
      <c r="AC324" s="33"/>
      <c r="AD324" s="33"/>
      <c r="AE324" s="33"/>
      <c r="AF324" s="33"/>
      <c r="AG324" s="33"/>
      <c r="AH324" s="33"/>
      <c r="AI324" s="33"/>
      <c r="AJ324" s="33"/>
      <c r="AL324" s="35"/>
      <c r="AM324" s="35"/>
    </row>
    <row r="325" spans="1:39" ht="15.95" customHeight="1" x14ac:dyDescent="0.25">
      <c r="A325" s="11">
        <v>307</v>
      </c>
      <c r="B325" s="12" t="s">
        <v>325</v>
      </c>
      <c r="C325" s="13" t="s">
        <v>437</v>
      </c>
      <c r="D325" s="13" t="s">
        <v>1059</v>
      </c>
      <c r="E325" s="13" t="s">
        <v>29</v>
      </c>
      <c r="F325" s="13" t="s">
        <v>30</v>
      </c>
      <c r="G325" s="14">
        <v>195500</v>
      </c>
      <c r="H325" s="14">
        <v>43948.71</v>
      </c>
      <c r="I325" s="14">
        <v>0</v>
      </c>
      <c r="J325" s="14">
        <f>+G325*2.87%</f>
        <v>5610.85</v>
      </c>
      <c r="K325" s="14">
        <f>G325*7.1%</f>
        <v>13880.499999999998</v>
      </c>
      <c r="L325" s="14">
        <f>G325*1.15%</f>
        <v>2248.25</v>
      </c>
      <c r="M325" s="14">
        <v>5685.41</v>
      </c>
      <c r="N325" s="14">
        <f>G325*7.09%</f>
        <v>13860.95</v>
      </c>
      <c r="O325" s="14">
        <v>0</v>
      </c>
      <c r="P325" s="14">
        <f>J325+K325+L325+M325+N325</f>
        <v>41285.96</v>
      </c>
      <c r="Q325" s="14">
        <f>+AF325</f>
        <v>2962.51</v>
      </c>
      <c r="R325" s="14">
        <f>+J325+M325+O325+Q325+H325+I325</f>
        <v>58207.479999999996</v>
      </c>
      <c r="S325" s="14">
        <f>+N325+L325+K325</f>
        <v>29989.699999999997</v>
      </c>
      <c r="T325" s="14">
        <f>+G325-R325</f>
        <v>137292.52000000002</v>
      </c>
      <c r="U325" s="60">
        <f>+AH325-T325</f>
        <v>0</v>
      </c>
      <c r="V325" t="s">
        <v>437</v>
      </c>
      <c r="W325" t="s">
        <v>1059</v>
      </c>
      <c r="X325" t="s">
        <v>1842</v>
      </c>
      <c r="Y325">
        <v>1</v>
      </c>
      <c r="Z325" s="33">
        <v>195500</v>
      </c>
      <c r="AA325">
        <v>0</v>
      </c>
      <c r="AB325" s="33">
        <v>195500</v>
      </c>
      <c r="AC325" s="33">
        <v>5610.85</v>
      </c>
      <c r="AD325" s="33">
        <v>43948.71</v>
      </c>
      <c r="AE325" s="33">
        <v>5685.41</v>
      </c>
      <c r="AF325" s="33">
        <v>2962.51</v>
      </c>
      <c r="AG325" s="33">
        <v>58207.48</v>
      </c>
      <c r="AH325" s="33">
        <v>137292.51999999999</v>
      </c>
      <c r="AI325" s="33" t="s">
        <v>1977</v>
      </c>
      <c r="AJ325" s="33"/>
      <c r="AL325" s="35"/>
      <c r="AM325" s="35"/>
    </row>
    <row r="326" spans="1:39" ht="15.95" customHeight="1" x14ac:dyDescent="0.25">
      <c r="A326" s="11">
        <f t="shared" si="4"/>
        <v>308</v>
      </c>
      <c r="B326" s="12" t="s">
        <v>325</v>
      </c>
      <c r="C326" s="13" t="s">
        <v>438</v>
      </c>
      <c r="D326" s="13" t="s">
        <v>258</v>
      </c>
      <c r="E326" s="13" t="s">
        <v>29</v>
      </c>
      <c r="F326" s="13" t="s">
        <v>30</v>
      </c>
      <c r="G326" s="14">
        <v>41175.75</v>
      </c>
      <c r="H326" s="14">
        <v>608.59</v>
      </c>
      <c r="I326" s="14">
        <v>0</v>
      </c>
      <c r="J326" s="14">
        <f>+G326*2.87%</f>
        <v>1181.744025</v>
      </c>
      <c r="K326" s="14">
        <f>G326*7.1%</f>
        <v>2923.4782499999997</v>
      </c>
      <c r="L326" s="14">
        <f>G326*1.15%</f>
        <v>473.52112499999998</v>
      </c>
      <c r="M326" s="14">
        <f>+G326*3.04%</f>
        <v>1251.7428</v>
      </c>
      <c r="N326" s="14">
        <f>G326*7.09%</f>
        <v>2919.3606750000004</v>
      </c>
      <c r="O326" s="14">
        <v>0</v>
      </c>
      <c r="P326" s="14">
        <f>J326+K326+L326+M326+N326</f>
        <v>8749.8468750000011</v>
      </c>
      <c r="Q326" s="14">
        <f>+AF326</f>
        <v>20991.73</v>
      </c>
      <c r="R326" s="14">
        <f>+J326+M326+O326+Q326+H326+I326</f>
        <v>24033.806825</v>
      </c>
      <c r="S326" s="14">
        <f>+N326+L326+K326</f>
        <v>6316.3600499999993</v>
      </c>
      <c r="T326" s="14">
        <f>+G326-R326</f>
        <v>17141.943175</v>
      </c>
      <c r="U326" s="60">
        <f>+AH326-T326</f>
        <v>6.8250000003899913E-3</v>
      </c>
      <c r="V326" t="s">
        <v>438</v>
      </c>
      <c r="W326" t="s">
        <v>258</v>
      </c>
      <c r="X326" t="s">
        <v>1495</v>
      </c>
      <c r="Y326">
        <v>2</v>
      </c>
      <c r="Z326" s="33">
        <v>41175.75</v>
      </c>
      <c r="AA326">
        <v>0</v>
      </c>
      <c r="AB326" s="33">
        <v>41175.75</v>
      </c>
      <c r="AC326" s="33">
        <v>1181.74</v>
      </c>
      <c r="AD326">
        <v>608.59</v>
      </c>
      <c r="AE326" s="33">
        <v>1251.74</v>
      </c>
      <c r="AF326" s="33">
        <v>20991.73</v>
      </c>
      <c r="AG326" s="33">
        <v>24033.8</v>
      </c>
      <c r="AH326" s="33">
        <v>17141.95</v>
      </c>
      <c r="AI326" s="33" t="s">
        <v>1975</v>
      </c>
      <c r="AJ326" s="33"/>
      <c r="AL326" s="35"/>
      <c r="AM326" s="35"/>
    </row>
    <row r="327" spans="1:39" ht="15.95" customHeight="1" x14ac:dyDescent="0.25">
      <c r="A327" s="11">
        <f t="shared" si="4"/>
        <v>309</v>
      </c>
      <c r="B327" s="12" t="s">
        <v>325</v>
      </c>
      <c r="C327" s="13" t="s">
        <v>439</v>
      </c>
      <c r="D327" s="13" t="s">
        <v>298</v>
      </c>
      <c r="E327" s="13" t="s">
        <v>29</v>
      </c>
      <c r="F327" s="13" t="s">
        <v>30</v>
      </c>
      <c r="G327" s="14">
        <v>30000</v>
      </c>
      <c r="H327" s="14">
        <v>0</v>
      </c>
      <c r="I327" s="14">
        <v>0</v>
      </c>
      <c r="J327" s="14">
        <f>+G327*2.87%</f>
        <v>861</v>
      </c>
      <c r="K327" s="14">
        <f>G327*7.1%</f>
        <v>2130</v>
      </c>
      <c r="L327" s="14">
        <f>G327*1.15%</f>
        <v>345</v>
      </c>
      <c r="M327" s="14">
        <f>+G327*3.04%</f>
        <v>912</v>
      </c>
      <c r="N327" s="14">
        <f>G327*7.09%</f>
        <v>2127</v>
      </c>
      <c r="O327" s="14">
        <v>0</v>
      </c>
      <c r="P327" s="14">
        <f>J327+K327+L327+M327+N327</f>
        <v>6375</v>
      </c>
      <c r="Q327" s="14">
        <f>+AF327</f>
        <v>0</v>
      </c>
      <c r="R327" s="14">
        <f>+J327+M327+O327+Q327+H327+I327</f>
        <v>1773</v>
      </c>
      <c r="S327" s="14">
        <f>+N327+L327+K327</f>
        <v>4602</v>
      </c>
      <c r="T327" s="14">
        <f>+G327-R327</f>
        <v>28227</v>
      </c>
      <c r="U327" s="60">
        <f>+AH327-T327</f>
        <v>0</v>
      </c>
      <c r="V327" t="s">
        <v>439</v>
      </c>
      <c r="W327" t="s">
        <v>298</v>
      </c>
      <c r="X327" t="s">
        <v>1797</v>
      </c>
      <c r="Y327">
        <v>3</v>
      </c>
      <c r="Z327" s="33">
        <v>30000</v>
      </c>
      <c r="AA327">
        <v>0</v>
      </c>
      <c r="AB327" s="33">
        <v>30000</v>
      </c>
      <c r="AC327">
        <v>861</v>
      </c>
      <c r="AD327">
        <v>0</v>
      </c>
      <c r="AE327">
        <v>912</v>
      </c>
      <c r="AF327">
        <v>0</v>
      </c>
      <c r="AG327" s="33">
        <v>1773</v>
      </c>
      <c r="AH327" s="33">
        <v>28227</v>
      </c>
      <c r="AI327" s="33" t="s">
        <v>1975</v>
      </c>
      <c r="AJ327" s="33"/>
      <c r="AL327" s="35"/>
      <c r="AM327" s="35"/>
    </row>
    <row r="328" spans="1:39" ht="15.95" customHeight="1" x14ac:dyDescent="0.25">
      <c r="A328" s="11">
        <f t="shared" si="4"/>
        <v>310</v>
      </c>
      <c r="B328" s="12" t="s">
        <v>325</v>
      </c>
      <c r="C328" s="13" t="s">
        <v>440</v>
      </c>
      <c r="D328" s="13" t="s">
        <v>298</v>
      </c>
      <c r="E328" s="13" t="s">
        <v>29</v>
      </c>
      <c r="F328" s="13" t="s">
        <v>30</v>
      </c>
      <c r="G328" s="14">
        <v>30000</v>
      </c>
      <c r="H328" s="14">
        <v>0</v>
      </c>
      <c r="I328" s="14"/>
      <c r="J328" s="14">
        <f>+G328*2.87%</f>
        <v>861</v>
      </c>
      <c r="K328" s="14">
        <f>G328*7.1%</f>
        <v>2130</v>
      </c>
      <c r="L328" s="14">
        <f>G328*1.15%</f>
        <v>345</v>
      </c>
      <c r="M328" s="14">
        <f>+G328*3.04%</f>
        <v>912</v>
      </c>
      <c r="N328" s="14">
        <f>G328*7.09%</f>
        <v>2127</v>
      </c>
      <c r="O328" s="14">
        <v>0</v>
      </c>
      <c r="P328" s="14">
        <f>J328+K328+L328+M328+N328</f>
        <v>6375</v>
      </c>
      <c r="Q328" s="14">
        <f>+AF328</f>
        <v>0</v>
      </c>
      <c r="R328" s="14">
        <f>+J328+M328+O328+Q328+H328+I328</f>
        <v>1773</v>
      </c>
      <c r="S328" s="14">
        <f>+N328+L328+K328</f>
        <v>4602</v>
      </c>
      <c r="T328" s="14">
        <f>+G328-R328</f>
        <v>28227</v>
      </c>
      <c r="U328" s="60">
        <f>+AH328-T328</f>
        <v>0</v>
      </c>
      <c r="V328" t="s">
        <v>440</v>
      </c>
      <c r="W328" t="s">
        <v>298</v>
      </c>
      <c r="X328" t="s">
        <v>1704</v>
      </c>
      <c r="Y328">
        <v>23</v>
      </c>
      <c r="Z328" s="33">
        <v>30000</v>
      </c>
      <c r="AA328">
        <v>0</v>
      </c>
      <c r="AB328" s="33">
        <v>30000</v>
      </c>
      <c r="AC328">
        <v>861</v>
      </c>
      <c r="AD328">
        <v>0</v>
      </c>
      <c r="AE328">
        <v>912</v>
      </c>
      <c r="AF328">
        <v>0</v>
      </c>
      <c r="AG328" s="33">
        <v>1773</v>
      </c>
      <c r="AH328" s="33">
        <v>28227</v>
      </c>
      <c r="AI328" s="33" t="s">
        <v>1975</v>
      </c>
      <c r="AJ328" s="33"/>
      <c r="AL328" s="35"/>
      <c r="AM328" s="35"/>
    </row>
    <row r="329" spans="1:39" ht="15.95" customHeight="1" x14ac:dyDescent="0.25">
      <c r="A329" s="11">
        <f t="shared" si="4"/>
        <v>311</v>
      </c>
      <c r="B329" s="12" t="s">
        <v>347</v>
      </c>
      <c r="C329" s="13" t="s">
        <v>442</v>
      </c>
      <c r="D329" s="13" t="s">
        <v>54</v>
      </c>
      <c r="E329" s="13" t="s">
        <v>44</v>
      </c>
      <c r="F329" s="13" t="s">
        <v>30</v>
      </c>
      <c r="G329" s="14">
        <v>75000</v>
      </c>
      <c r="H329" s="14">
        <v>6309.38</v>
      </c>
      <c r="I329" s="14">
        <v>0</v>
      </c>
      <c r="J329" s="14">
        <f>+G329*2.87%</f>
        <v>2152.5</v>
      </c>
      <c r="K329" s="14">
        <f>G329*7.1%</f>
        <v>5324.9999999999991</v>
      </c>
      <c r="L329" s="14">
        <f>G329*1.15%</f>
        <v>862.5</v>
      </c>
      <c r="M329" s="14">
        <f>+G329*3.04%</f>
        <v>2280</v>
      </c>
      <c r="N329" s="14">
        <f>G329*7.09%</f>
        <v>5317.5</v>
      </c>
      <c r="O329" s="14">
        <v>0</v>
      </c>
      <c r="P329" s="14">
        <f>J329+K329+L329+M329+N329</f>
        <v>15937.5</v>
      </c>
      <c r="Q329" s="14">
        <f>+AF329</f>
        <v>0</v>
      </c>
      <c r="R329" s="14">
        <f>+J329+M329+O329+Q329+H329+I329</f>
        <v>10741.880000000001</v>
      </c>
      <c r="S329" s="14">
        <f>+N329+L329+K329</f>
        <v>11505</v>
      </c>
      <c r="T329" s="14">
        <f>+G329-R329</f>
        <v>64258.119999999995</v>
      </c>
      <c r="U329" s="60">
        <f>+AH329-T329</f>
        <v>0</v>
      </c>
      <c r="V329" t="s">
        <v>442</v>
      </c>
      <c r="W329" t="s">
        <v>54</v>
      </c>
      <c r="X329" t="s">
        <v>1532</v>
      </c>
      <c r="Y329">
        <v>1</v>
      </c>
      <c r="Z329" s="33">
        <v>75000</v>
      </c>
      <c r="AA329">
        <v>0</v>
      </c>
      <c r="AB329" s="33">
        <v>75000</v>
      </c>
      <c r="AC329" s="33">
        <v>2152.5</v>
      </c>
      <c r="AD329" s="33">
        <v>6309.38</v>
      </c>
      <c r="AE329" s="33">
        <v>2280</v>
      </c>
      <c r="AF329">
        <v>0</v>
      </c>
      <c r="AG329" s="33">
        <v>10741.88</v>
      </c>
      <c r="AH329" s="33">
        <v>64258.12</v>
      </c>
      <c r="AI329" s="33" t="s">
        <v>1975</v>
      </c>
      <c r="AJ329" s="33"/>
      <c r="AL329" s="35"/>
      <c r="AM329" s="35"/>
    </row>
    <row r="330" spans="1:39" ht="15.95" customHeight="1" x14ac:dyDescent="0.25">
      <c r="A330" s="11">
        <f t="shared" si="4"/>
        <v>312</v>
      </c>
      <c r="B330" s="12" t="s">
        <v>347</v>
      </c>
      <c r="C330" s="13" t="s">
        <v>443</v>
      </c>
      <c r="D330" s="13" t="s">
        <v>298</v>
      </c>
      <c r="E330" s="13" t="s">
        <v>29</v>
      </c>
      <c r="F330" s="13" t="s">
        <v>30</v>
      </c>
      <c r="G330" s="14">
        <v>32465.759999999998</v>
      </c>
      <c r="H330" s="14">
        <v>0</v>
      </c>
      <c r="I330" s="14">
        <v>0</v>
      </c>
      <c r="J330" s="14">
        <f>+G330*2.87%</f>
        <v>931.76731199999995</v>
      </c>
      <c r="K330" s="14">
        <f>G330*7.1%</f>
        <v>2305.0689599999996</v>
      </c>
      <c r="L330" s="14">
        <f>G330*1.15%</f>
        <v>373.35623999999996</v>
      </c>
      <c r="M330" s="14">
        <f>+G330*3.04%</f>
        <v>986.95910399999991</v>
      </c>
      <c r="N330" s="14">
        <f>G330*7.09%</f>
        <v>2301.8223840000001</v>
      </c>
      <c r="O330" s="14">
        <v>0</v>
      </c>
      <c r="P330" s="14">
        <f>J330+K330+L330+M330+N330</f>
        <v>6898.9739999999993</v>
      </c>
      <c r="Q330" s="14">
        <f>+AF330</f>
        <v>0</v>
      </c>
      <c r="R330" s="14">
        <f>+J330+M330+O330+Q330+H330+I330</f>
        <v>1918.726416</v>
      </c>
      <c r="S330" s="14">
        <f>+N330+L330+K330</f>
        <v>4980.2475839999997</v>
      </c>
      <c r="T330" s="14">
        <f>+G330-R330</f>
        <v>30547.033583999997</v>
      </c>
      <c r="U330" s="60">
        <f>+AH330-T330</f>
        <v>-3.5839999982272275E-3</v>
      </c>
      <c r="V330" t="s">
        <v>443</v>
      </c>
      <c r="W330" t="s">
        <v>298</v>
      </c>
      <c r="X330" t="s">
        <v>1518</v>
      </c>
      <c r="Y330">
        <v>3</v>
      </c>
      <c r="Z330" s="33">
        <v>32465.759999999998</v>
      </c>
      <c r="AA330">
        <v>0</v>
      </c>
      <c r="AB330" s="33">
        <v>32465.759999999998</v>
      </c>
      <c r="AC330">
        <v>931.77</v>
      </c>
      <c r="AD330">
        <v>0</v>
      </c>
      <c r="AE330">
        <v>986.96</v>
      </c>
      <c r="AF330">
        <v>0</v>
      </c>
      <c r="AG330" s="33">
        <v>1918.73</v>
      </c>
      <c r="AH330" s="33">
        <v>30547.03</v>
      </c>
      <c r="AI330" s="33" t="s">
        <v>1975</v>
      </c>
      <c r="AJ330" s="33"/>
      <c r="AL330" s="35"/>
      <c r="AM330" s="35"/>
    </row>
    <row r="331" spans="1:39" ht="15.95" customHeight="1" x14ac:dyDescent="0.25">
      <c r="A331" s="11">
        <f t="shared" si="4"/>
        <v>313</v>
      </c>
      <c r="B331" s="12" t="s">
        <v>352</v>
      </c>
      <c r="C331" s="13" t="s">
        <v>444</v>
      </c>
      <c r="D331" s="13" t="s">
        <v>140</v>
      </c>
      <c r="E331" s="13" t="s">
        <v>29</v>
      </c>
      <c r="F331" s="13" t="s">
        <v>35</v>
      </c>
      <c r="G331" s="14">
        <v>45497.03</v>
      </c>
      <c r="H331" s="14">
        <v>1218.47</v>
      </c>
      <c r="I331" s="14">
        <v>0</v>
      </c>
      <c r="J331" s="14">
        <f>+G331*2.87%</f>
        <v>1305.7647609999999</v>
      </c>
      <c r="K331" s="14">
        <f>G331*7.1%</f>
        <v>3230.2891299999997</v>
      </c>
      <c r="L331" s="14">
        <f>G331*1.15%</f>
        <v>523.21584499999994</v>
      </c>
      <c r="M331" s="14">
        <f>+G331*3.04%</f>
        <v>1383.1097119999999</v>
      </c>
      <c r="N331" s="14">
        <f>G331*7.09%</f>
        <v>3225.739427</v>
      </c>
      <c r="O331" s="14">
        <v>0</v>
      </c>
      <c r="P331" s="14">
        <f>J331+K331+L331+M331+N331</f>
        <v>9668.1188750000001</v>
      </c>
      <c r="Q331" s="14">
        <f>+AF331</f>
        <v>0</v>
      </c>
      <c r="R331" s="14">
        <f>+J331+M331+O331+Q331+H331+I331</f>
        <v>3907.3444730000001</v>
      </c>
      <c r="S331" s="14">
        <f>+N331+L331+K331</f>
        <v>6979.2444020000003</v>
      </c>
      <c r="T331" s="14">
        <f>+G331-R331</f>
        <v>41589.685527000001</v>
      </c>
      <c r="U331" s="60">
        <f>+AH331-T331</f>
        <v>4.4730000008712523E-3</v>
      </c>
      <c r="V331" t="s">
        <v>444</v>
      </c>
      <c r="W331" t="s">
        <v>140</v>
      </c>
      <c r="X331" t="s">
        <v>1635</v>
      </c>
      <c r="Y331">
        <v>2</v>
      </c>
      <c r="Z331" s="33">
        <v>45497.03</v>
      </c>
      <c r="AA331">
        <v>0</v>
      </c>
      <c r="AB331" s="33">
        <v>45497.03</v>
      </c>
      <c r="AC331" s="33">
        <v>1305.76</v>
      </c>
      <c r="AD331" s="33">
        <v>1218.47</v>
      </c>
      <c r="AE331" s="33">
        <v>1383.11</v>
      </c>
      <c r="AF331">
        <v>0</v>
      </c>
      <c r="AG331" s="33">
        <v>3907.34</v>
      </c>
      <c r="AH331" s="33">
        <v>41589.69</v>
      </c>
      <c r="AI331" s="33" t="s">
        <v>1975</v>
      </c>
      <c r="AJ331" s="33"/>
      <c r="AL331" s="35"/>
      <c r="AM331" s="35"/>
    </row>
    <row r="332" spans="1:39" ht="15.95" customHeight="1" x14ac:dyDescent="0.25">
      <c r="A332" s="11">
        <f t="shared" si="4"/>
        <v>314</v>
      </c>
      <c r="B332" s="12" t="s">
        <v>352</v>
      </c>
      <c r="C332" s="13" t="s">
        <v>445</v>
      </c>
      <c r="D332" s="13" t="s">
        <v>140</v>
      </c>
      <c r="E332" s="13" t="s">
        <v>44</v>
      </c>
      <c r="F332" s="13" t="s">
        <v>35</v>
      </c>
      <c r="G332" s="14">
        <v>45000</v>
      </c>
      <c r="H332" s="14">
        <v>1148.33</v>
      </c>
      <c r="I332" s="14">
        <v>0</v>
      </c>
      <c r="J332" s="14">
        <f>+G332*2.87%</f>
        <v>1291.5</v>
      </c>
      <c r="K332" s="14">
        <f>G332*7.1%</f>
        <v>3194.9999999999995</v>
      </c>
      <c r="L332" s="14">
        <f>G332*1.15%</f>
        <v>517.5</v>
      </c>
      <c r="M332" s="14">
        <f>+G332*3.04%</f>
        <v>1368</v>
      </c>
      <c r="N332" s="14">
        <f>G332*7.09%</f>
        <v>3190.5</v>
      </c>
      <c r="O332" s="14">
        <v>0</v>
      </c>
      <c r="P332" s="14">
        <f>J332+K332+L332+M332+N332</f>
        <v>9562.5</v>
      </c>
      <c r="Q332" s="14">
        <f>+AF332</f>
        <v>0</v>
      </c>
      <c r="R332" s="14">
        <f>+J332+M332+O332+Q332+H332+I332</f>
        <v>3807.83</v>
      </c>
      <c r="S332" s="14">
        <f>+N332+L332+K332</f>
        <v>6903</v>
      </c>
      <c r="T332" s="14">
        <f>+G332-R332</f>
        <v>41192.17</v>
      </c>
      <c r="U332" s="60">
        <f>+AH332-T332</f>
        <v>0</v>
      </c>
      <c r="V332" t="s">
        <v>445</v>
      </c>
      <c r="W332" t="s">
        <v>140</v>
      </c>
      <c r="X332" t="s">
        <v>1753</v>
      </c>
      <c r="Y332">
        <v>3</v>
      </c>
      <c r="Z332" s="33">
        <v>45000</v>
      </c>
      <c r="AA332">
        <v>0</v>
      </c>
      <c r="AB332" s="33">
        <v>45000</v>
      </c>
      <c r="AC332" s="33">
        <v>1291.5</v>
      </c>
      <c r="AD332" s="33">
        <v>1148.33</v>
      </c>
      <c r="AE332" s="33">
        <v>1368</v>
      </c>
      <c r="AF332">
        <v>0</v>
      </c>
      <c r="AG332" s="33">
        <v>3807.83</v>
      </c>
      <c r="AH332" s="33">
        <v>41192.17</v>
      </c>
      <c r="AI332" s="33" t="s">
        <v>1975</v>
      </c>
      <c r="AJ332" s="33"/>
      <c r="AL332" s="35"/>
      <c r="AM332" s="35"/>
    </row>
    <row r="333" spans="1:39" ht="15.95" customHeight="1" x14ac:dyDescent="0.25">
      <c r="A333" s="11">
        <f t="shared" si="4"/>
        <v>315</v>
      </c>
      <c r="B333" s="12" t="s">
        <v>352</v>
      </c>
      <c r="C333" s="13" t="s">
        <v>745</v>
      </c>
      <c r="D333" s="13" t="s">
        <v>140</v>
      </c>
      <c r="E333" s="13" t="s">
        <v>44</v>
      </c>
      <c r="F333" s="13" t="s">
        <v>35</v>
      </c>
      <c r="G333" s="14">
        <v>45000</v>
      </c>
      <c r="H333" s="14">
        <v>1148.33</v>
      </c>
      <c r="I333" s="14"/>
      <c r="J333" s="14">
        <f>+G333*2.87%</f>
        <v>1291.5</v>
      </c>
      <c r="K333" s="14">
        <f>G333*7.1%</f>
        <v>3194.9999999999995</v>
      </c>
      <c r="L333" s="14">
        <f>G333*1.15%</f>
        <v>517.5</v>
      </c>
      <c r="M333" s="14">
        <f>+G333*3.04%</f>
        <v>1368</v>
      </c>
      <c r="N333" s="14">
        <f>G333*7.09%</f>
        <v>3190.5</v>
      </c>
      <c r="O333" s="14">
        <v>0</v>
      </c>
      <c r="P333" s="14">
        <f>J333+K333+L333+M333+N333</f>
        <v>9562.5</v>
      </c>
      <c r="Q333" s="14">
        <f>+AF333</f>
        <v>0</v>
      </c>
      <c r="R333" s="14">
        <f>+J333+M333+O333+Q333+H333+I333</f>
        <v>3807.83</v>
      </c>
      <c r="S333" s="14">
        <f>+N333+L333+K333</f>
        <v>6903</v>
      </c>
      <c r="T333" s="14">
        <f>+G333-R333</f>
        <v>41192.17</v>
      </c>
      <c r="U333" s="60">
        <f>+AH333-T333</f>
        <v>0</v>
      </c>
      <c r="V333" t="s">
        <v>745</v>
      </c>
      <c r="W333" t="s">
        <v>140</v>
      </c>
      <c r="X333" t="s">
        <v>1727</v>
      </c>
      <c r="Y333">
        <v>7</v>
      </c>
      <c r="Z333" s="33">
        <v>45000</v>
      </c>
      <c r="AA333">
        <v>0</v>
      </c>
      <c r="AB333" s="33">
        <v>45000</v>
      </c>
      <c r="AC333" s="33">
        <v>1291.5</v>
      </c>
      <c r="AD333" s="33">
        <v>1148.33</v>
      </c>
      <c r="AE333" s="33">
        <v>1368</v>
      </c>
      <c r="AF333">
        <v>0</v>
      </c>
      <c r="AG333" s="33">
        <v>3807.83</v>
      </c>
      <c r="AH333" s="33">
        <v>41192.17</v>
      </c>
      <c r="AI333" s="33" t="s">
        <v>1975</v>
      </c>
      <c r="AJ333" s="33"/>
      <c r="AL333" s="35"/>
      <c r="AM333" s="35"/>
    </row>
    <row r="334" spans="1:39" ht="15.95" customHeight="1" x14ac:dyDescent="0.25">
      <c r="A334" s="11">
        <f t="shared" si="4"/>
        <v>316</v>
      </c>
      <c r="B334" s="12" t="s">
        <v>329</v>
      </c>
      <c r="C334" s="13" t="s">
        <v>446</v>
      </c>
      <c r="D334" s="13" t="s">
        <v>229</v>
      </c>
      <c r="E334" s="13" t="s">
        <v>29</v>
      </c>
      <c r="F334" s="13" t="s">
        <v>30</v>
      </c>
      <c r="G334" s="14">
        <v>45000</v>
      </c>
      <c r="H334" s="14">
        <v>672.11</v>
      </c>
      <c r="I334" s="14">
        <v>0</v>
      </c>
      <c r="J334" s="14">
        <f>+G334*2.87%</f>
        <v>1291.5</v>
      </c>
      <c r="K334" s="14">
        <f>G334*7.1%</f>
        <v>3194.9999999999995</v>
      </c>
      <c r="L334" s="14">
        <f>G334*1.15%</f>
        <v>517.5</v>
      </c>
      <c r="M334" s="14">
        <f>+G334*3.04%</f>
        <v>1368</v>
      </c>
      <c r="N334" s="14">
        <f>G334*7.09%</f>
        <v>3190.5</v>
      </c>
      <c r="O334" s="14">
        <f>+O306*2</f>
        <v>6349.52</v>
      </c>
      <c r="P334" s="14">
        <f>J334+K334+L334+M334+N334</f>
        <v>9562.5</v>
      </c>
      <c r="Q334" s="14">
        <v>0</v>
      </c>
      <c r="R334" s="14">
        <f>+J334+M334+O334+Q334+H334+I334</f>
        <v>9681.130000000001</v>
      </c>
      <c r="S334" s="14">
        <f>+N334+L334+K334</f>
        <v>6903</v>
      </c>
      <c r="T334" s="14">
        <f>+G334-R334</f>
        <v>35318.869999999995</v>
      </c>
      <c r="U334" s="60">
        <f>+AH334-T334</f>
        <v>3174.760000000002</v>
      </c>
      <c r="V334" t="s">
        <v>446</v>
      </c>
      <c r="W334" t="s">
        <v>229</v>
      </c>
      <c r="X334" t="s">
        <v>1502</v>
      </c>
      <c r="Y334">
        <v>19</v>
      </c>
      <c r="Z334" s="33">
        <v>45000</v>
      </c>
      <c r="AA334">
        <v>0</v>
      </c>
      <c r="AB334" s="33">
        <v>45000</v>
      </c>
      <c r="AC334" s="33">
        <v>1291.5</v>
      </c>
      <c r="AD334">
        <v>672.11</v>
      </c>
      <c r="AE334" s="33">
        <v>1368</v>
      </c>
      <c r="AF334" s="33">
        <v>3174.76</v>
      </c>
      <c r="AG334" s="33">
        <v>6506.37</v>
      </c>
      <c r="AH334" s="33">
        <v>38493.629999999997</v>
      </c>
      <c r="AI334" s="33" t="s">
        <v>1975</v>
      </c>
      <c r="AJ334" s="33"/>
      <c r="AL334" s="35"/>
      <c r="AM334" s="35"/>
    </row>
    <row r="335" spans="1:39" ht="15.95" customHeight="1" x14ac:dyDescent="0.25">
      <c r="A335" s="11">
        <f t="shared" si="4"/>
        <v>317</v>
      </c>
      <c r="B335" s="12" t="s">
        <v>329</v>
      </c>
      <c r="C335" s="13" t="s">
        <v>447</v>
      </c>
      <c r="D335" s="13" t="s">
        <v>32</v>
      </c>
      <c r="E335" s="13" t="s">
        <v>29</v>
      </c>
      <c r="F335" s="13" t="s">
        <v>30</v>
      </c>
      <c r="G335" s="14">
        <v>33702.550000000003</v>
      </c>
      <c r="H335" s="14">
        <v>0</v>
      </c>
      <c r="I335" s="14">
        <v>0</v>
      </c>
      <c r="J335" s="14">
        <f>+G335*2.87%</f>
        <v>967.26318500000002</v>
      </c>
      <c r="K335" s="14">
        <f>G335*7.1%</f>
        <v>2392.88105</v>
      </c>
      <c r="L335" s="14">
        <f>G335*1.15%</f>
        <v>387.57932500000004</v>
      </c>
      <c r="M335" s="14">
        <f>+G335*3.04%</f>
        <v>1024.5575200000001</v>
      </c>
      <c r="N335" s="14">
        <f>G335*7.09%</f>
        <v>2389.5107950000001</v>
      </c>
      <c r="O335" s="14">
        <v>0</v>
      </c>
      <c r="P335" s="14">
        <f>J335+K335+L335+M335+N335</f>
        <v>7161.7918749999999</v>
      </c>
      <c r="Q335" s="14">
        <f>+AF335</f>
        <v>0</v>
      </c>
      <c r="R335" s="14">
        <f>+J335+M335+O335+Q335+H335+I335</f>
        <v>1991.8207050000001</v>
      </c>
      <c r="S335" s="14">
        <f>+N335+L335+K335</f>
        <v>5169.9711700000007</v>
      </c>
      <c r="T335" s="14">
        <f>+G335-R335</f>
        <v>31710.729295000005</v>
      </c>
      <c r="U335" s="60">
        <f>+AH335-T335</f>
        <v>7.0499999492312782E-4</v>
      </c>
      <c r="V335" t="s">
        <v>447</v>
      </c>
      <c r="W335" t="s">
        <v>32</v>
      </c>
      <c r="X335" t="s">
        <v>1533</v>
      </c>
      <c r="Y335">
        <v>15</v>
      </c>
      <c r="Z335" s="33">
        <v>33702.550000000003</v>
      </c>
      <c r="AA335">
        <v>0</v>
      </c>
      <c r="AB335" s="33">
        <v>33702.550000000003</v>
      </c>
      <c r="AC335">
        <v>967.26</v>
      </c>
      <c r="AD335">
        <v>0</v>
      </c>
      <c r="AE335" s="33">
        <v>1024.56</v>
      </c>
      <c r="AF335">
        <v>0</v>
      </c>
      <c r="AG335" s="33">
        <v>1991.82</v>
      </c>
      <c r="AH335" s="33">
        <v>31710.73</v>
      </c>
      <c r="AI335" s="33" t="s">
        <v>1975</v>
      </c>
      <c r="AJ335" s="33"/>
      <c r="AL335" s="35"/>
      <c r="AM335" s="35"/>
    </row>
    <row r="336" spans="1:39" ht="15.95" customHeight="1" x14ac:dyDescent="0.25">
      <c r="A336" s="11">
        <f t="shared" si="4"/>
        <v>318</v>
      </c>
      <c r="B336" s="12" t="s">
        <v>329</v>
      </c>
      <c r="C336" s="13" t="s">
        <v>448</v>
      </c>
      <c r="D336" s="13" t="s">
        <v>298</v>
      </c>
      <c r="E336" s="13" t="s">
        <v>29</v>
      </c>
      <c r="F336" s="13" t="s">
        <v>30</v>
      </c>
      <c r="G336" s="14">
        <v>30000</v>
      </c>
      <c r="H336" s="14">
        <v>0</v>
      </c>
      <c r="I336" s="14">
        <v>0</v>
      </c>
      <c r="J336" s="14">
        <f>+G336*2.87%</f>
        <v>861</v>
      </c>
      <c r="K336" s="14">
        <f>G336*7.1%</f>
        <v>2130</v>
      </c>
      <c r="L336" s="14">
        <f>G336*1.15%</f>
        <v>345</v>
      </c>
      <c r="M336" s="14">
        <f>+G336*3.04%</f>
        <v>912</v>
      </c>
      <c r="N336" s="14">
        <f>G336*7.09%</f>
        <v>2127</v>
      </c>
      <c r="O336" s="14">
        <v>1587.38</v>
      </c>
      <c r="P336" s="14">
        <f>J336+K336+L336+M336+N336</f>
        <v>6375</v>
      </c>
      <c r="Q336" s="14">
        <v>0</v>
      </c>
      <c r="R336" s="14">
        <f>+J336+M336+O336+Q336+H336+I336</f>
        <v>3360.38</v>
      </c>
      <c r="S336" s="14">
        <f>+N336+L336+K336</f>
        <v>4602</v>
      </c>
      <c r="T336" s="14">
        <f>+G336-R336</f>
        <v>26639.62</v>
      </c>
      <c r="U336" s="60">
        <f>+AH336-T336</f>
        <v>0</v>
      </c>
      <c r="V336" t="s">
        <v>448</v>
      </c>
      <c r="W336" t="s">
        <v>298</v>
      </c>
      <c r="X336" t="s">
        <v>1752</v>
      </c>
      <c r="Y336">
        <v>6</v>
      </c>
      <c r="Z336" s="33">
        <v>30000</v>
      </c>
      <c r="AA336">
        <v>0</v>
      </c>
      <c r="AB336" s="33">
        <v>30000</v>
      </c>
      <c r="AC336">
        <v>861</v>
      </c>
      <c r="AD336">
        <v>0</v>
      </c>
      <c r="AE336">
        <v>912</v>
      </c>
      <c r="AF336" s="33">
        <v>1587.38</v>
      </c>
      <c r="AG336" s="33">
        <v>3360.38</v>
      </c>
      <c r="AH336" s="33">
        <v>26639.62</v>
      </c>
      <c r="AI336" s="33" t="s">
        <v>1975</v>
      </c>
      <c r="AJ336" s="33"/>
      <c r="AL336" s="35"/>
      <c r="AM336" s="35"/>
    </row>
    <row r="337" spans="1:39" ht="15.95" customHeight="1" x14ac:dyDescent="0.25">
      <c r="A337" s="11">
        <f t="shared" si="4"/>
        <v>319</v>
      </c>
      <c r="B337" s="12" t="s">
        <v>329</v>
      </c>
      <c r="C337" s="13" t="s">
        <v>449</v>
      </c>
      <c r="D337" s="13" t="s">
        <v>298</v>
      </c>
      <c r="E337" s="13" t="s">
        <v>29</v>
      </c>
      <c r="F337" s="13" t="s">
        <v>30</v>
      </c>
      <c r="G337" s="14">
        <v>30000</v>
      </c>
      <c r="H337" s="14">
        <v>0</v>
      </c>
      <c r="I337" s="14">
        <v>0</v>
      </c>
      <c r="J337" s="14">
        <f>+G337*2.87%</f>
        <v>861</v>
      </c>
      <c r="K337" s="14">
        <f>G337*7.1%</f>
        <v>2130</v>
      </c>
      <c r="L337" s="14">
        <f>G337*1.15%</f>
        <v>345</v>
      </c>
      <c r="M337" s="14">
        <f>+G337*3.04%</f>
        <v>912</v>
      </c>
      <c r="N337" s="14">
        <f>G337*7.09%</f>
        <v>2127</v>
      </c>
      <c r="O337" s="14">
        <v>1587.38</v>
      </c>
      <c r="P337" s="14">
        <f>J337+K337+L337+M337+N337</f>
        <v>6375</v>
      </c>
      <c r="Q337" s="14">
        <v>0</v>
      </c>
      <c r="R337" s="14">
        <f>+J337+M337+O337+Q337+H337+I337</f>
        <v>3360.38</v>
      </c>
      <c r="S337" s="14">
        <f>+N337+L337+K337</f>
        <v>4602</v>
      </c>
      <c r="T337" s="14">
        <f>+G337-R337</f>
        <v>26639.62</v>
      </c>
      <c r="U337" s="60">
        <f>+AH337-T337</f>
        <v>0</v>
      </c>
      <c r="V337" t="s">
        <v>449</v>
      </c>
      <c r="W337" t="s">
        <v>298</v>
      </c>
      <c r="X337" t="s">
        <v>1699</v>
      </c>
      <c r="Y337">
        <v>1</v>
      </c>
      <c r="Z337" s="33">
        <v>30000</v>
      </c>
      <c r="AA337">
        <v>0</v>
      </c>
      <c r="AB337" s="33">
        <v>30000</v>
      </c>
      <c r="AC337">
        <v>861</v>
      </c>
      <c r="AD337">
        <v>0</v>
      </c>
      <c r="AE337">
        <v>912</v>
      </c>
      <c r="AF337" s="33">
        <v>1587.38</v>
      </c>
      <c r="AG337" s="33">
        <v>3360.38</v>
      </c>
      <c r="AH337" s="33">
        <v>26639.62</v>
      </c>
      <c r="AI337" s="33" t="s">
        <v>1975</v>
      </c>
      <c r="AJ337" s="33"/>
      <c r="AL337" s="35"/>
      <c r="AM337" s="35"/>
    </row>
    <row r="338" spans="1:39" ht="15.95" customHeight="1" x14ac:dyDescent="0.25">
      <c r="A338" s="11">
        <f t="shared" si="4"/>
        <v>320</v>
      </c>
      <c r="B338" s="12" t="s">
        <v>329</v>
      </c>
      <c r="C338" s="13" t="s">
        <v>450</v>
      </c>
      <c r="D338" s="13" t="s">
        <v>331</v>
      </c>
      <c r="E338" s="13" t="s">
        <v>29</v>
      </c>
      <c r="F338" s="13" t="s">
        <v>30</v>
      </c>
      <c r="G338" s="14">
        <v>45000</v>
      </c>
      <c r="H338" s="14">
        <v>910.22</v>
      </c>
      <c r="I338" s="14">
        <v>0</v>
      </c>
      <c r="J338" s="14">
        <f>+G338*2.87%</f>
        <v>1291.5</v>
      </c>
      <c r="K338" s="14">
        <f>G338*7.1%</f>
        <v>3194.9999999999995</v>
      </c>
      <c r="L338" s="14">
        <f>G338*1.15%</f>
        <v>517.5</v>
      </c>
      <c r="M338" s="14">
        <f>+G338*3.04%</f>
        <v>1368</v>
      </c>
      <c r="N338" s="14">
        <f>G338*7.09%</f>
        <v>3190.5</v>
      </c>
      <c r="O338" s="14">
        <v>1587.38</v>
      </c>
      <c r="P338" s="14">
        <f>J338+K338+L338+M338+N338</f>
        <v>9562.5</v>
      </c>
      <c r="Q338" s="14">
        <v>0</v>
      </c>
      <c r="R338" s="14">
        <f>+J338+M338+O338+Q338+H338+I338</f>
        <v>5157.1000000000004</v>
      </c>
      <c r="S338" s="14">
        <f>+N338+L338+K338</f>
        <v>6903</v>
      </c>
      <c r="T338" s="14">
        <f>+G338-R338</f>
        <v>39842.9</v>
      </c>
      <c r="U338" s="60">
        <f>+AH338-T338</f>
        <v>0</v>
      </c>
      <c r="V338" t="s">
        <v>450</v>
      </c>
      <c r="W338" t="s">
        <v>331</v>
      </c>
      <c r="X338" t="s">
        <v>1766</v>
      </c>
      <c r="Y338">
        <v>9</v>
      </c>
      <c r="Z338" s="33">
        <v>45000</v>
      </c>
      <c r="AA338">
        <v>0</v>
      </c>
      <c r="AB338" s="33">
        <v>45000</v>
      </c>
      <c r="AC338" s="33">
        <v>1291.5</v>
      </c>
      <c r="AD338">
        <v>910.22</v>
      </c>
      <c r="AE338" s="33">
        <v>1368</v>
      </c>
      <c r="AF338" s="33">
        <v>1587.38</v>
      </c>
      <c r="AG338" s="33">
        <v>5157.1000000000004</v>
      </c>
      <c r="AH338" s="33">
        <v>39842.9</v>
      </c>
      <c r="AI338" s="33" t="s">
        <v>1975</v>
      </c>
      <c r="AJ338" s="33"/>
      <c r="AL338" s="35"/>
      <c r="AM338" s="35"/>
    </row>
    <row r="339" spans="1:39" ht="15.95" customHeight="1" x14ac:dyDescent="0.25">
      <c r="A339" s="11">
        <f t="shared" ref="A339:A402" si="5">1+A338</f>
        <v>321</v>
      </c>
      <c r="B339" s="12" t="s">
        <v>329</v>
      </c>
      <c r="C339" s="31" t="s">
        <v>451</v>
      </c>
      <c r="D339" s="13" t="s">
        <v>32</v>
      </c>
      <c r="E339" s="13" t="s">
        <v>29</v>
      </c>
      <c r="F339" s="13" t="s">
        <v>30</v>
      </c>
      <c r="G339" s="14">
        <v>30000</v>
      </c>
      <c r="H339" s="14">
        <v>0</v>
      </c>
      <c r="I339" s="14">
        <v>0</v>
      </c>
      <c r="J339" s="14">
        <f>+G339*2.87%</f>
        <v>861</v>
      </c>
      <c r="K339" s="14">
        <f>G339*7.1%</f>
        <v>2130</v>
      </c>
      <c r="L339" s="14">
        <f>G339*1.15%</f>
        <v>345</v>
      </c>
      <c r="M339" s="14">
        <f>+G339*3.04%</f>
        <v>912</v>
      </c>
      <c r="N339" s="14">
        <f>G339*7.09%</f>
        <v>2127</v>
      </c>
      <c r="O339" s="14">
        <v>0</v>
      </c>
      <c r="P339" s="14">
        <f>J339+K339+L339+M339+N339</f>
        <v>6375</v>
      </c>
      <c r="Q339" s="14">
        <f>+AF339</f>
        <v>0</v>
      </c>
      <c r="R339" s="14">
        <f>+J339+M339+O339+Q339+H339+I339</f>
        <v>1773</v>
      </c>
      <c r="S339" s="14">
        <f>+N339+L339+K339</f>
        <v>4602</v>
      </c>
      <c r="T339" s="14">
        <f>+G339-R339</f>
        <v>28227</v>
      </c>
      <c r="U339" s="60">
        <f>+AH339-T339</f>
        <v>0</v>
      </c>
      <c r="V339" t="s">
        <v>451</v>
      </c>
      <c r="W339" t="s">
        <v>32</v>
      </c>
      <c r="X339" t="s">
        <v>1805</v>
      </c>
      <c r="Y339">
        <v>14</v>
      </c>
      <c r="Z339" s="33">
        <v>30000</v>
      </c>
      <c r="AA339">
        <v>0</v>
      </c>
      <c r="AB339" s="33">
        <v>30000</v>
      </c>
      <c r="AC339">
        <v>861</v>
      </c>
      <c r="AD339">
        <v>0</v>
      </c>
      <c r="AE339">
        <v>912</v>
      </c>
      <c r="AF339">
        <v>0</v>
      </c>
      <c r="AG339" s="33">
        <v>1773</v>
      </c>
      <c r="AH339" s="33">
        <v>28227</v>
      </c>
      <c r="AI339" s="33" t="s">
        <v>1975</v>
      </c>
      <c r="AJ339" s="33"/>
      <c r="AL339" s="35"/>
      <c r="AM339" s="35"/>
    </row>
    <row r="340" spans="1:39" ht="15.95" customHeight="1" x14ac:dyDescent="0.25">
      <c r="A340" s="11">
        <f t="shared" si="5"/>
        <v>322</v>
      </c>
      <c r="B340" s="12" t="s">
        <v>329</v>
      </c>
      <c r="C340" s="13" t="s">
        <v>452</v>
      </c>
      <c r="D340" s="13" t="s">
        <v>229</v>
      </c>
      <c r="E340" s="13" t="s">
        <v>44</v>
      </c>
      <c r="F340" s="13" t="s">
        <v>30</v>
      </c>
      <c r="G340" s="14">
        <v>56500</v>
      </c>
      <c r="H340" s="14">
        <v>2828.05</v>
      </c>
      <c r="I340" s="14">
        <v>0</v>
      </c>
      <c r="J340" s="14">
        <f>+G340*2.87%</f>
        <v>1621.55</v>
      </c>
      <c r="K340" s="14">
        <f>G340*7.1%</f>
        <v>4011.4999999999995</v>
      </c>
      <c r="L340" s="14">
        <f>G340*1.15%</f>
        <v>649.75</v>
      </c>
      <c r="M340" s="14">
        <f>+G340*3.04%</f>
        <v>1717.6</v>
      </c>
      <c r="N340" s="14">
        <f>G340*7.09%</f>
        <v>4005.8500000000004</v>
      </c>
      <c r="O340" s="14">
        <v>0</v>
      </c>
      <c r="P340" s="14">
        <f>J340+K340+L340+M340+N340</f>
        <v>12006.25</v>
      </c>
      <c r="Q340" s="14">
        <f>+AF340</f>
        <v>0</v>
      </c>
      <c r="R340" s="14">
        <f>+J340+M340+O340+Q340+H340+I340</f>
        <v>6167.2</v>
      </c>
      <c r="S340" s="14">
        <f>+N340+L340+K340</f>
        <v>8667.1</v>
      </c>
      <c r="T340" s="14">
        <f>+G340-R340</f>
        <v>50332.800000000003</v>
      </c>
      <c r="U340" s="60">
        <f>+AH340-T340</f>
        <v>0</v>
      </c>
      <c r="V340" t="s">
        <v>452</v>
      </c>
      <c r="W340" t="s">
        <v>229</v>
      </c>
      <c r="X340" t="s">
        <v>1497</v>
      </c>
      <c r="Y340">
        <v>5</v>
      </c>
      <c r="Z340" s="33">
        <v>56500</v>
      </c>
      <c r="AA340">
        <v>0</v>
      </c>
      <c r="AB340" s="33">
        <v>56500</v>
      </c>
      <c r="AC340" s="33">
        <v>1621.55</v>
      </c>
      <c r="AD340" s="33">
        <v>2828.05</v>
      </c>
      <c r="AE340" s="33">
        <v>1717.6</v>
      </c>
      <c r="AF340">
        <v>0</v>
      </c>
      <c r="AG340" s="33">
        <v>6167.2</v>
      </c>
      <c r="AH340" s="33">
        <v>50332.800000000003</v>
      </c>
      <c r="AI340" s="33" t="s">
        <v>1975</v>
      </c>
      <c r="AJ340" s="33"/>
      <c r="AL340" s="35"/>
      <c r="AM340" s="35"/>
    </row>
    <row r="341" spans="1:39" ht="15.95" customHeight="1" x14ac:dyDescent="0.25">
      <c r="A341" s="11">
        <f t="shared" si="5"/>
        <v>323</v>
      </c>
      <c r="B341" s="12" t="s">
        <v>329</v>
      </c>
      <c r="C341" s="13" t="s">
        <v>453</v>
      </c>
      <c r="D341" s="13" t="s">
        <v>156</v>
      </c>
      <c r="E341" s="13" t="s">
        <v>29</v>
      </c>
      <c r="F341" s="13" t="s">
        <v>30</v>
      </c>
      <c r="G341" s="14">
        <v>125000</v>
      </c>
      <c r="H341" s="14">
        <v>17589.150000000001</v>
      </c>
      <c r="I341" s="14">
        <v>0</v>
      </c>
      <c r="J341" s="14">
        <f>+G341*2.87%</f>
        <v>3587.5</v>
      </c>
      <c r="K341" s="14">
        <f>G341*7.1%</f>
        <v>8875</v>
      </c>
      <c r="L341" s="14">
        <f>G341*1.15%</f>
        <v>1437.5</v>
      </c>
      <c r="M341" s="14">
        <f>+G341*3.04%</f>
        <v>3800</v>
      </c>
      <c r="N341" s="14">
        <f>G341*7.09%</f>
        <v>8862.5</v>
      </c>
      <c r="O341" s="14">
        <v>1587.38</v>
      </c>
      <c r="P341" s="14">
        <f>J341+K341+L341+M341+N341</f>
        <v>26562.5</v>
      </c>
      <c r="Q341" s="14">
        <v>78191.09</v>
      </c>
      <c r="R341" s="14">
        <f>+J341+M341+O341+Q341+H341+I341</f>
        <v>104755.12</v>
      </c>
      <c r="S341" s="14">
        <f>+N341+L341+K341</f>
        <v>19175</v>
      </c>
      <c r="T341" s="14">
        <f>+G341-R341</f>
        <v>20244.880000000005</v>
      </c>
      <c r="U341" s="60">
        <f>+AH341-T341</f>
        <v>0</v>
      </c>
      <c r="V341" t="s">
        <v>453</v>
      </c>
      <c r="W341" t="s">
        <v>156</v>
      </c>
      <c r="X341" t="s">
        <v>1489</v>
      </c>
      <c r="Y341">
        <v>4</v>
      </c>
      <c r="Z341" s="33">
        <v>125000</v>
      </c>
      <c r="AA341">
        <v>0</v>
      </c>
      <c r="AB341" s="33">
        <v>125000</v>
      </c>
      <c r="AC341" s="33">
        <v>3587.5</v>
      </c>
      <c r="AD341" s="33">
        <v>17589.150000000001</v>
      </c>
      <c r="AE341" s="33">
        <v>3800</v>
      </c>
      <c r="AF341" s="33">
        <v>79778.47</v>
      </c>
      <c r="AG341" s="33">
        <v>104755.12</v>
      </c>
      <c r="AH341" s="33">
        <v>20244.88</v>
      </c>
      <c r="AI341" s="33" t="s">
        <v>1975</v>
      </c>
      <c r="AJ341" s="33"/>
      <c r="AL341" s="35"/>
      <c r="AM341" s="35"/>
    </row>
    <row r="342" spans="1:39" ht="15.95" customHeight="1" x14ac:dyDescent="0.25">
      <c r="A342" s="11">
        <f t="shared" si="5"/>
        <v>324</v>
      </c>
      <c r="B342" s="12" t="s">
        <v>329</v>
      </c>
      <c r="C342" s="13" t="s">
        <v>454</v>
      </c>
      <c r="D342" s="13" t="s">
        <v>236</v>
      </c>
      <c r="E342" s="13" t="s">
        <v>44</v>
      </c>
      <c r="F342" s="13" t="s">
        <v>30</v>
      </c>
      <c r="G342" s="14">
        <v>65000</v>
      </c>
      <c r="H342" s="14">
        <v>4427.58</v>
      </c>
      <c r="I342" s="14">
        <v>0</v>
      </c>
      <c r="J342" s="14">
        <f>+G342*2.87%</f>
        <v>1865.5</v>
      </c>
      <c r="K342" s="14">
        <f>G342*7.1%</f>
        <v>4615</v>
      </c>
      <c r="L342" s="14">
        <f>G342*1.15%</f>
        <v>747.5</v>
      </c>
      <c r="M342" s="14">
        <f>+G342*3.04%</f>
        <v>1976</v>
      </c>
      <c r="N342" s="14">
        <f>G342*7.09%</f>
        <v>4608.5</v>
      </c>
      <c r="O342" s="14">
        <v>0</v>
      </c>
      <c r="P342" s="14">
        <f>J342+K342+L342+M342+N342</f>
        <v>13812.5</v>
      </c>
      <c r="Q342" s="14">
        <f>+AF342</f>
        <v>0</v>
      </c>
      <c r="R342" s="14">
        <f>+J342+M342+O342+Q342+H342+I342</f>
        <v>8269.08</v>
      </c>
      <c r="S342" s="14">
        <f>+N342+L342+K342</f>
        <v>9971</v>
      </c>
      <c r="T342" s="14">
        <f>+G342-R342</f>
        <v>56730.92</v>
      </c>
      <c r="U342" s="60">
        <f>+AH342-T342</f>
        <v>0</v>
      </c>
      <c r="V342" t="s">
        <v>454</v>
      </c>
      <c r="W342" t="s">
        <v>236</v>
      </c>
      <c r="X342" t="s">
        <v>1474</v>
      </c>
      <c r="Y342">
        <v>7</v>
      </c>
      <c r="Z342" s="33">
        <v>65000</v>
      </c>
      <c r="AA342">
        <v>0</v>
      </c>
      <c r="AB342" s="33">
        <v>65000</v>
      </c>
      <c r="AC342" s="33">
        <v>1865.5</v>
      </c>
      <c r="AD342" s="33">
        <v>4427.58</v>
      </c>
      <c r="AE342" s="33">
        <v>1976</v>
      </c>
      <c r="AF342">
        <v>0</v>
      </c>
      <c r="AG342" s="33">
        <v>8269.08</v>
      </c>
      <c r="AH342" s="33">
        <v>56730.92</v>
      </c>
      <c r="AI342" s="33" t="s">
        <v>1975</v>
      </c>
      <c r="AJ342" s="33"/>
      <c r="AL342" s="35"/>
      <c r="AM342" s="35"/>
    </row>
    <row r="343" spans="1:39" ht="15.95" customHeight="1" x14ac:dyDescent="0.25">
      <c r="A343" s="11">
        <f t="shared" si="5"/>
        <v>325</v>
      </c>
      <c r="B343" s="12" t="s">
        <v>329</v>
      </c>
      <c r="C343" s="13" t="s">
        <v>455</v>
      </c>
      <c r="D343" s="13" t="s">
        <v>1052</v>
      </c>
      <c r="E343" s="13" t="s">
        <v>44</v>
      </c>
      <c r="F343" s="13" t="s">
        <v>30</v>
      </c>
      <c r="G343" s="14">
        <v>45000</v>
      </c>
      <c r="H343" s="14">
        <v>1148.33</v>
      </c>
      <c r="I343" s="14">
        <v>0</v>
      </c>
      <c r="J343" s="14">
        <f>+G343*2.87%</f>
        <v>1291.5</v>
      </c>
      <c r="K343" s="14">
        <f>G343*7.1%</f>
        <v>3194.9999999999995</v>
      </c>
      <c r="L343" s="14">
        <f>G343*1.15%</f>
        <v>517.5</v>
      </c>
      <c r="M343" s="14">
        <f>+G343*3.04%</f>
        <v>1368</v>
      </c>
      <c r="N343" s="14">
        <f>G343*7.09%</f>
        <v>3190.5</v>
      </c>
      <c r="O343" s="14">
        <v>0</v>
      </c>
      <c r="P343" s="14">
        <f>J343+K343+L343+M343+N343</f>
        <v>9562.5</v>
      </c>
      <c r="Q343" s="14">
        <f>+AF343</f>
        <v>0</v>
      </c>
      <c r="R343" s="14">
        <f>+J343+M343+O343+Q343+H343+I343</f>
        <v>3807.83</v>
      </c>
      <c r="S343" s="14">
        <f>+N343+L343+K343</f>
        <v>6903</v>
      </c>
      <c r="T343" s="14">
        <f>+G343-R343</f>
        <v>41192.17</v>
      </c>
      <c r="U343" s="60">
        <f>+AH343-T343</f>
        <v>0</v>
      </c>
      <c r="V343" t="s">
        <v>455</v>
      </c>
      <c r="W343" t="s">
        <v>1052</v>
      </c>
      <c r="X343" t="s">
        <v>1750</v>
      </c>
      <c r="Y343">
        <v>8</v>
      </c>
      <c r="Z343" s="33">
        <v>45000</v>
      </c>
      <c r="AA343">
        <v>0</v>
      </c>
      <c r="AB343" s="33">
        <v>45000</v>
      </c>
      <c r="AC343" s="33">
        <v>1291.5</v>
      </c>
      <c r="AD343" s="33">
        <v>1148.33</v>
      </c>
      <c r="AE343" s="33">
        <v>1368</v>
      </c>
      <c r="AF343">
        <v>0</v>
      </c>
      <c r="AG343" s="33">
        <v>3807.83</v>
      </c>
      <c r="AH343" s="33">
        <v>41192.17</v>
      </c>
      <c r="AI343" s="33" t="s">
        <v>1975</v>
      </c>
      <c r="AJ343" s="33"/>
      <c r="AL343" s="35"/>
      <c r="AM343" s="35"/>
    </row>
    <row r="344" spans="1:39" ht="15.95" customHeight="1" x14ac:dyDescent="0.25">
      <c r="A344" s="11">
        <f t="shared" si="5"/>
        <v>326</v>
      </c>
      <c r="B344" s="12" t="s">
        <v>329</v>
      </c>
      <c r="C344" s="13" t="s">
        <v>456</v>
      </c>
      <c r="D344" s="13" t="s">
        <v>298</v>
      </c>
      <c r="E344" s="13" t="s">
        <v>29</v>
      </c>
      <c r="F344" s="13" t="s">
        <v>30</v>
      </c>
      <c r="G344" s="14">
        <v>34500</v>
      </c>
      <c r="H344" s="14">
        <v>0</v>
      </c>
      <c r="I344" s="14">
        <v>0</v>
      </c>
      <c r="J344" s="14">
        <f>+G344*2.87%</f>
        <v>990.15</v>
      </c>
      <c r="K344" s="14">
        <f>G344*7.1%</f>
        <v>2449.5</v>
      </c>
      <c r="L344" s="14">
        <f>G344*1.15%</f>
        <v>396.75</v>
      </c>
      <c r="M344" s="14">
        <f>+G344*3.04%</f>
        <v>1048.8</v>
      </c>
      <c r="N344" s="14">
        <f>G344*7.09%</f>
        <v>2446.0500000000002</v>
      </c>
      <c r="O344" s="14">
        <f>1587.38*2</f>
        <v>3174.76</v>
      </c>
      <c r="P344" s="14">
        <f>J344+K344+L344+M344+N344</f>
        <v>7331.25</v>
      </c>
      <c r="Q344" s="14">
        <v>0</v>
      </c>
      <c r="R344" s="14">
        <f>+J344+M344+O344+Q344+H344+I344</f>
        <v>5213.71</v>
      </c>
      <c r="S344" s="14">
        <f>+N344+L344+K344</f>
        <v>5292.3</v>
      </c>
      <c r="T344" s="14">
        <f>+G344-R344</f>
        <v>29286.29</v>
      </c>
      <c r="U344" s="60">
        <f>+AH344-T344</f>
        <v>0</v>
      </c>
      <c r="V344" t="s">
        <v>456</v>
      </c>
      <c r="W344" t="s">
        <v>298</v>
      </c>
      <c r="X344" t="s">
        <v>1487</v>
      </c>
      <c r="Y344">
        <v>14</v>
      </c>
      <c r="Z344" s="33">
        <v>34500</v>
      </c>
      <c r="AA344">
        <v>0</v>
      </c>
      <c r="AB344" s="33">
        <v>34500</v>
      </c>
      <c r="AC344">
        <v>990.15</v>
      </c>
      <c r="AD344">
        <v>0</v>
      </c>
      <c r="AE344" s="33">
        <v>1048.8</v>
      </c>
      <c r="AF344" s="33">
        <v>3174.76</v>
      </c>
      <c r="AG344" s="33">
        <v>5213.71</v>
      </c>
      <c r="AH344" s="33">
        <v>29286.29</v>
      </c>
      <c r="AI344" s="33" t="s">
        <v>1975</v>
      </c>
      <c r="AJ344" s="33"/>
      <c r="AL344" s="35"/>
      <c r="AM344" s="35"/>
    </row>
    <row r="345" spans="1:39" ht="15.95" customHeight="1" x14ac:dyDescent="0.25">
      <c r="A345" s="11">
        <f t="shared" si="5"/>
        <v>327</v>
      </c>
      <c r="B345" s="12" t="s">
        <v>329</v>
      </c>
      <c r="C345" s="13" t="s">
        <v>979</v>
      </c>
      <c r="D345" s="13" t="s">
        <v>229</v>
      </c>
      <c r="E345" s="13" t="s">
        <v>44</v>
      </c>
      <c r="F345" s="13" t="s">
        <v>30</v>
      </c>
      <c r="G345" s="21">
        <v>45000</v>
      </c>
      <c r="H345" s="14">
        <v>1148.33</v>
      </c>
      <c r="I345" s="14"/>
      <c r="J345" s="14">
        <f>+G345*2.87%</f>
        <v>1291.5</v>
      </c>
      <c r="K345" s="14">
        <f>G345*7.1%</f>
        <v>3194.9999999999995</v>
      </c>
      <c r="L345" s="14">
        <f>G345*1.15%</f>
        <v>517.5</v>
      </c>
      <c r="M345" s="14">
        <f>+G345*3.04%</f>
        <v>1368</v>
      </c>
      <c r="N345" s="14">
        <f>G345*7.09%</f>
        <v>3190.5</v>
      </c>
      <c r="O345" s="14">
        <v>0</v>
      </c>
      <c r="P345" s="14">
        <f>J345+K345+L345+M345+N345</f>
        <v>9562.5</v>
      </c>
      <c r="Q345" s="14">
        <f>+AF345</f>
        <v>0</v>
      </c>
      <c r="R345" s="14">
        <f>+J345+M345+O345+Q345+H345+I345</f>
        <v>3807.83</v>
      </c>
      <c r="S345" s="14">
        <f>+N345+L345+K345</f>
        <v>6903</v>
      </c>
      <c r="T345" s="14">
        <f>+G345-R345</f>
        <v>41192.17</v>
      </c>
      <c r="U345" s="60">
        <f>+AH345-T345</f>
        <v>0</v>
      </c>
      <c r="V345" t="s">
        <v>979</v>
      </c>
      <c r="W345" t="s">
        <v>229</v>
      </c>
      <c r="X345" t="s">
        <v>1555</v>
      </c>
      <c r="Y345">
        <v>27</v>
      </c>
      <c r="Z345" s="33">
        <v>45000</v>
      </c>
      <c r="AA345">
        <v>0</v>
      </c>
      <c r="AB345" s="33">
        <v>45000</v>
      </c>
      <c r="AC345" s="33">
        <v>1291.5</v>
      </c>
      <c r="AD345" s="33">
        <v>1148.33</v>
      </c>
      <c r="AE345" s="33">
        <v>1368</v>
      </c>
      <c r="AF345">
        <v>0</v>
      </c>
      <c r="AG345" s="33">
        <v>3807.83</v>
      </c>
      <c r="AH345" s="33">
        <v>41192.17</v>
      </c>
      <c r="AI345" s="33" t="s">
        <v>1975</v>
      </c>
      <c r="AJ345" s="33"/>
      <c r="AL345" s="35"/>
      <c r="AM345" s="35"/>
    </row>
    <row r="346" spans="1:39" ht="15.95" customHeight="1" x14ac:dyDescent="0.25">
      <c r="A346" s="11">
        <f t="shared" si="5"/>
        <v>328</v>
      </c>
      <c r="B346" s="12" t="s">
        <v>329</v>
      </c>
      <c r="C346" s="13" t="s">
        <v>441</v>
      </c>
      <c r="D346" s="13" t="s">
        <v>103</v>
      </c>
      <c r="E346" s="13" t="s">
        <v>29</v>
      </c>
      <c r="F346" s="13" t="s">
        <v>30</v>
      </c>
      <c r="G346" s="14">
        <v>32465.74</v>
      </c>
      <c r="H346" s="14">
        <v>0</v>
      </c>
      <c r="I346" s="14">
        <v>0</v>
      </c>
      <c r="J346" s="14">
        <f>+G346*2.87%</f>
        <v>931.76673800000003</v>
      </c>
      <c r="K346" s="14">
        <f>G346*7.1%</f>
        <v>2305.06754</v>
      </c>
      <c r="L346" s="14">
        <f>G346*1.15%</f>
        <v>373.35601000000003</v>
      </c>
      <c r="M346" s="14">
        <f>+G346*3.04%</f>
        <v>986.95849600000008</v>
      </c>
      <c r="N346" s="14">
        <f>G346*7.09%</f>
        <v>2301.8209660000002</v>
      </c>
      <c r="O346" s="14">
        <v>1587.38</v>
      </c>
      <c r="P346" s="14">
        <f>J346+K346+L346+M346+N346</f>
        <v>6898.9697500000002</v>
      </c>
      <c r="Q346" s="14">
        <v>15597.67</v>
      </c>
      <c r="R346" s="14">
        <f>+J346+M346+O346+Q346+H346+I346</f>
        <v>19103.775234000001</v>
      </c>
      <c r="S346" s="14">
        <f>+N346+L346+K346</f>
        <v>4980.2445160000007</v>
      </c>
      <c r="T346" s="14">
        <f>+G346-R346</f>
        <v>13361.964766000001</v>
      </c>
      <c r="U346" s="60">
        <f>+AH346-T346</f>
        <v>-4.7660000018368009E-3</v>
      </c>
      <c r="V346" t="s">
        <v>441</v>
      </c>
      <c r="W346" t="s">
        <v>103</v>
      </c>
      <c r="X346" t="s">
        <v>1514</v>
      </c>
      <c r="Y346">
        <v>2</v>
      </c>
      <c r="Z346" s="33">
        <v>32465.74</v>
      </c>
      <c r="AA346">
        <v>0</v>
      </c>
      <c r="AB346" s="33">
        <v>32465.74</v>
      </c>
      <c r="AC346">
        <v>931.77</v>
      </c>
      <c r="AD346">
        <v>0</v>
      </c>
      <c r="AE346">
        <v>986.96</v>
      </c>
      <c r="AF346" s="33">
        <v>17185.05</v>
      </c>
      <c r="AG346" s="33">
        <v>19103.78</v>
      </c>
      <c r="AH346" s="33">
        <v>13361.96</v>
      </c>
      <c r="AI346" s="33" t="s">
        <v>1975</v>
      </c>
      <c r="AJ346" s="33"/>
      <c r="AL346" s="35"/>
      <c r="AM346" s="35"/>
    </row>
    <row r="347" spans="1:39" ht="15.95" customHeight="1" x14ac:dyDescent="0.25">
      <c r="A347" s="11">
        <f t="shared" si="5"/>
        <v>329</v>
      </c>
      <c r="B347" s="12" t="s">
        <v>329</v>
      </c>
      <c r="C347" s="13" t="s">
        <v>999</v>
      </c>
      <c r="D347" s="13" t="s">
        <v>103</v>
      </c>
      <c r="E347" s="13" t="s">
        <v>29</v>
      </c>
      <c r="F347" s="13" t="s">
        <v>30</v>
      </c>
      <c r="G347" s="14">
        <v>30000</v>
      </c>
      <c r="H347" s="14">
        <v>0</v>
      </c>
      <c r="I347" s="14">
        <v>0</v>
      </c>
      <c r="J347" s="14">
        <f>+G347*2.87%</f>
        <v>861</v>
      </c>
      <c r="K347" s="14">
        <f>G347*7.1%</f>
        <v>2130</v>
      </c>
      <c r="L347" s="14">
        <f>G347*1.15%</f>
        <v>345</v>
      </c>
      <c r="M347" s="14">
        <f>+G347*3.04%</f>
        <v>912</v>
      </c>
      <c r="N347" s="14">
        <f>G347*7.09%</f>
        <v>2127</v>
      </c>
      <c r="O347" s="14">
        <v>1587.38</v>
      </c>
      <c r="P347" s="14">
        <f>J347+K347+L347+M347+N347</f>
        <v>6375</v>
      </c>
      <c r="Q347" s="14">
        <v>0</v>
      </c>
      <c r="R347" s="14">
        <f>+J347+M347+O347+Q347+H347+I347</f>
        <v>3360.38</v>
      </c>
      <c r="S347" s="14">
        <f>+N347+L347+K347</f>
        <v>4602</v>
      </c>
      <c r="T347" s="14">
        <f>+G347-R347</f>
        <v>26639.62</v>
      </c>
      <c r="U347" s="60">
        <f>+AH347-T347</f>
        <v>0</v>
      </c>
      <c r="V347" t="s">
        <v>999</v>
      </c>
      <c r="W347" t="s">
        <v>103</v>
      </c>
      <c r="X347" t="s">
        <v>1522</v>
      </c>
      <c r="Y347">
        <v>32</v>
      </c>
      <c r="Z347" s="33">
        <v>30000</v>
      </c>
      <c r="AA347">
        <v>0</v>
      </c>
      <c r="AB347" s="33">
        <v>30000</v>
      </c>
      <c r="AC347">
        <v>861</v>
      </c>
      <c r="AD347">
        <v>0</v>
      </c>
      <c r="AE347">
        <v>912</v>
      </c>
      <c r="AF347" s="33">
        <v>1587.38</v>
      </c>
      <c r="AG347" s="33">
        <v>3360.38</v>
      </c>
      <c r="AH347" s="33">
        <v>26639.62</v>
      </c>
      <c r="AI347" s="33" t="s">
        <v>1975</v>
      </c>
      <c r="AJ347" s="33"/>
      <c r="AL347" s="35"/>
      <c r="AM347" s="35"/>
    </row>
    <row r="348" spans="1:39" ht="15.95" customHeight="1" x14ac:dyDescent="0.25">
      <c r="A348" s="11">
        <f t="shared" si="5"/>
        <v>330</v>
      </c>
      <c r="B348" s="12" t="s">
        <v>212</v>
      </c>
      <c r="C348" s="13" t="s">
        <v>457</v>
      </c>
      <c r="D348" s="13" t="s">
        <v>165</v>
      </c>
      <c r="E348" s="13" t="s">
        <v>29</v>
      </c>
      <c r="F348" s="13" t="s">
        <v>30</v>
      </c>
      <c r="G348" s="14">
        <v>22000</v>
      </c>
      <c r="H348" s="14">
        <v>0</v>
      </c>
      <c r="I348" s="14">
        <v>0</v>
      </c>
      <c r="J348" s="14">
        <f>+G348*2.87%</f>
        <v>631.4</v>
      </c>
      <c r="K348" s="14">
        <f>G348*7.1%</f>
        <v>1561.9999999999998</v>
      </c>
      <c r="L348" s="14">
        <f>G348*1.15%</f>
        <v>253</v>
      </c>
      <c r="M348" s="14">
        <f>+G348*3.04%</f>
        <v>668.8</v>
      </c>
      <c r="N348" s="14">
        <f>G348*7.09%</f>
        <v>1559.8000000000002</v>
      </c>
      <c r="O348" s="14">
        <v>0</v>
      </c>
      <c r="P348" s="14">
        <f>J348+K348+L348+M348+N348</f>
        <v>4675</v>
      </c>
      <c r="Q348" s="14">
        <f>+AF348</f>
        <v>0</v>
      </c>
      <c r="R348" s="14">
        <f>+J348+M348+O348+Q348+H348+I348</f>
        <v>1300.1999999999998</v>
      </c>
      <c r="S348" s="14">
        <f>+N348+L348+K348</f>
        <v>3374.8</v>
      </c>
      <c r="T348" s="14">
        <f>+G348-R348</f>
        <v>20699.8</v>
      </c>
      <c r="U348" s="60">
        <f>+AH348-T348</f>
        <v>0</v>
      </c>
      <c r="V348" t="s">
        <v>457</v>
      </c>
      <c r="W348" t="s">
        <v>165</v>
      </c>
      <c r="X348" t="s">
        <v>1462</v>
      </c>
      <c r="Y348">
        <v>13</v>
      </c>
      <c r="Z348" s="33">
        <v>22000</v>
      </c>
      <c r="AA348">
        <v>0</v>
      </c>
      <c r="AB348" s="33">
        <v>22000</v>
      </c>
      <c r="AC348">
        <v>631.4</v>
      </c>
      <c r="AD348">
        <v>0</v>
      </c>
      <c r="AE348">
        <v>668.8</v>
      </c>
      <c r="AF348">
        <v>0</v>
      </c>
      <c r="AG348" s="33">
        <v>1300.2</v>
      </c>
      <c r="AH348" s="33">
        <v>20699.8</v>
      </c>
      <c r="AI348" s="33" t="s">
        <v>1975</v>
      </c>
      <c r="AJ348" s="33"/>
      <c r="AL348" s="35"/>
      <c r="AM348" s="35"/>
    </row>
    <row r="349" spans="1:39" s="3" customFormat="1" ht="15.95" customHeight="1" x14ac:dyDescent="0.25">
      <c r="A349" s="11">
        <f t="shared" si="5"/>
        <v>331</v>
      </c>
      <c r="B349" s="12" t="s">
        <v>212</v>
      </c>
      <c r="C349" s="13" t="s">
        <v>458</v>
      </c>
      <c r="D349" s="13" t="s">
        <v>165</v>
      </c>
      <c r="E349" s="13" t="s">
        <v>29</v>
      </c>
      <c r="F349" s="13" t="s">
        <v>30</v>
      </c>
      <c r="G349" s="14">
        <v>22000</v>
      </c>
      <c r="H349" s="14">
        <v>0</v>
      </c>
      <c r="I349" s="14">
        <v>0</v>
      </c>
      <c r="J349" s="14">
        <f>+G349*2.87%</f>
        <v>631.4</v>
      </c>
      <c r="K349" s="14">
        <f>G349*7.1%</f>
        <v>1561.9999999999998</v>
      </c>
      <c r="L349" s="14">
        <f>G349*1.15%</f>
        <v>253</v>
      </c>
      <c r="M349" s="14">
        <f>+G349*3.04%</f>
        <v>668.8</v>
      </c>
      <c r="N349" s="14">
        <f>G349*7.09%</f>
        <v>1559.8000000000002</v>
      </c>
      <c r="O349" s="14">
        <v>0</v>
      </c>
      <c r="P349" s="14">
        <f>J349+K349+L349+M349+N349</f>
        <v>4675</v>
      </c>
      <c r="Q349" s="14">
        <f>+AF349</f>
        <v>0</v>
      </c>
      <c r="R349" s="14">
        <f>+J349+M349+O349+Q349+H349+I349</f>
        <v>1300.1999999999998</v>
      </c>
      <c r="S349" s="14">
        <f>+N349+L349+K349</f>
        <v>3374.8</v>
      </c>
      <c r="T349" s="14">
        <f>+G349-R349</f>
        <v>20699.8</v>
      </c>
      <c r="U349" s="60">
        <f>+AH349-T349</f>
        <v>0</v>
      </c>
      <c r="V349" t="s">
        <v>458</v>
      </c>
      <c r="W349" t="s">
        <v>165</v>
      </c>
      <c r="X349" t="s">
        <v>1480</v>
      </c>
      <c r="Y349">
        <v>31</v>
      </c>
      <c r="Z349" s="33">
        <v>22000</v>
      </c>
      <c r="AA349">
        <v>0</v>
      </c>
      <c r="AB349" s="33">
        <v>22000</v>
      </c>
      <c r="AC349">
        <v>631.4</v>
      </c>
      <c r="AD349">
        <v>0</v>
      </c>
      <c r="AE349">
        <v>668.8</v>
      </c>
      <c r="AF349">
        <v>0</v>
      </c>
      <c r="AG349" s="33">
        <v>1300.2</v>
      </c>
      <c r="AH349" s="33">
        <v>20699.8</v>
      </c>
      <c r="AI349" s="33" t="s">
        <v>1975</v>
      </c>
      <c r="AJ349" s="33"/>
      <c r="AK349" s="7"/>
      <c r="AL349" s="35"/>
      <c r="AM349" s="35"/>
    </row>
    <row r="350" spans="1:39" ht="15.95" customHeight="1" x14ac:dyDescent="0.25">
      <c r="A350" s="11">
        <f t="shared" si="5"/>
        <v>332</v>
      </c>
      <c r="B350" s="12" t="s">
        <v>212</v>
      </c>
      <c r="C350" s="13" t="s">
        <v>459</v>
      </c>
      <c r="D350" s="13" t="s">
        <v>165</v>
      </c>
      <c r="E350" s="13" t="s">
        <v>29</v>
      </c>
      <c r="F350" s="13" t="s">
        <v>30</v>
      </c>
      <c r="G350" s="14">
        <v>22000</v>
      </c>
      <c r="H350" s="14">
        <v>0</v>
      </c>
      <c r="I350" s="14">
        <v>0</v>
      </c>
      <c r="J350" s="14">
        <f>+G350*2.87%</f>
        <v>631.4</v>
      </c>
      <c r="K350" s="14">
        <f>G350*7.1%</f>
        <v>1561.9999999999998</v>
      </c>
      <c r="L350" s="14">
        <f>G350*1.15%</f>
        <v>253</v>
      </c>
      <c r="M350" s="14">
        <f>+G350*3.04%</f>
        <v>668.8</v>
      </c>
      <c r="N350" s="14">
        <f>G350*7.09%</f>
        <v>1559.8000000000002</v>
      </c>
      <c r="O350" s="14">
        <v>0</v>
      </c>
      <c r="P350" s="14">
        <f>J350+K350+L350+M350+N350</f>
        <v>4675</v>
      </c>
      <c r="Q350" s="14">
        <f>+AF350</f>
        <v>0</v>
      </c>
      <c r="R350" s="14">
        <f>+J350+M350+O350+Q350+H350+I350</f>
        <v>1300.1999999999998</v>
      </c>
      <c r="S350" s="14">
        <f>+N350+L350+K350</f>
        <v>3374.8</v>
      </c>
      <c r="T350" s="14">
        <f>+G350-R350</f>
        <v>20699.8</v>
      </c>
      <c r="U350" s="60">
        <f>+AH350-T350</f>
        <v>0</v>
      </c>
      <c r="V350" t="s">
        <v>459</v>
      </c>
      <c r="W350" t="s">
        <v>165</v>
      </c>
      <c r="X350" t="s">
        <v>1466</v>
      </c>
      <c r="Y350">
        <v>14</v>
      </c>
      <c r="Z350" s="33">
        <v>22000</v>
      </c>
      <c r="AA350">
        <v>0</v>
      </c>
      <c r="AB350" s="33">
        <v>22000</v>
      </c>
      <c r="AC350">
        <v>631.4</v>
      </c>
      <c r="AD350">
        <v>0</v>
      </c>
      <c r="AE350">
        <v>668.8</v>
      </c>
      <c r="AF350">
        <v>0</v>
      </c>
      <c r="AG350" s="33">
        <v>1300.2</v>
      </c>
      <c r="AH350" s="33">
        <v>20699.8</v>
      </c>
      <c r="AI350" s="33" t="s">
        <v>1975</v>
      </c>
      <c r="AJ350" s="33"/>
      <c r="AL350" s="35"/>
      <c r="AM350" s="35"/>
    </row>
    <row r="351" spans="1:39" ht="15.95" customHeight="1" x14ac:dyDescent="0.25">
      <c r="A351" s="11">
        <f t="shared" si="5"/>
        <v>333</v>
      </c>
      <c r="B351" s="12" t="s">
        <v>212</v>
      </c>
      <c r="C351" s="13" t="s">
        <v>460</v>
      </c>
      <c r="D351" s="13" t="s">
        <v>165</v>
      </c>
      <c r="E351" s="13" t="s">
        <v>29</v>
      </c>
      <c r="F351" s="13" t="s">
        <v>30</v>
      </c>
      <c r="G351" s="14">
        <v>22000</v>
      </c>
      <c r="H351" s="14">
        <v>0</v>
      </c>
      <c r="I351" s="14">
        <v>0</v>
      </c>
      <c r="J351" s="14">
        <f>+G351*2.87%</f>
        <v>631.4</v>
      </c>
      <c r="K351" s="14">
        <f>G351*7.1%</f>
        <v>1561.9999999999998</v>
      </c>
      <c r="L351" s="14">
        <f>G351*1.15%</f>
        <v>253</v>
      </c>
      <c r="M351" s="14">
        <f>+G351*3.04%</f>
        <v>668.8</v>
      </c>
      <c r="N351" s="14">
        <f>G351*7.09%</f>
        <v>1559.8000000000002</v>
      </c>
      <c r="O351" s="14">
        <v>0</v>
      </c>
      <c r="P351" s="14">
        <f>J351+K351+L351+M351+N351</f>
        <v>4675</v>
      </c>
      <c r="Q351" s="14">
        <f>+AF351</f>
        <v>0</v>
      </c>
      <c r="R351" s="14">
        <f>+J351+M351+O351+Q351+H351+I351</f>
        <v>1300.1999999999998</v>
      </c>
      <c r="S351" s="14">
        <f>+N351+L351+K351</f>
        <v>3374.8</v>
      </c>
      <c r="T351" s="14">
        <f>+G351-R351</f>
        <v>20699.8</v>
      </c>
      <c r="U351" s="60">
        <f>+AH351-T351</f>
        <v>0</v>
      </c>
      <c r="V351" t="s">
        <v>460</v>
      </c>
      <c r="W351" t="s">
        <v>165</v>
      </c>
      <c r="X351" t="s">
        <v>1599</v>
      </c>
      <c r="Y351">
        <v>15</v>
      </c>
      <c r="Z351" s="33">
        <v>22000</v>
      </c>
      <c r="AA351">
        <v>0</v>
      </c>
      <c r="AB351" s="33">
        <v>22000</v>
      </c>
      <c r="AC351">
        <v>631.4</v>
      </c>
      <c r="AD351">
        <v>0</v>
      </c>
      <c r="AE351">
        <v>668.8</v>
      </c>
      <c r="AF351">
        <v>0</v>
      </c>
      <c r="AG351" s="33">
        <v>1300.2</v>
      </c>
      <c r="AH351" s="33">
        <v>20699.8</v>
      </c>
      <c r="AI351" s="33" t="s">
        <v>1975</v>
      </c>
      <c r="AJ351" s="33"/>
      <c r="AL351" s="35"/>
      <c r="AM351" s="35"/>
    </row>
    <row r="352" spans="1:39" ht="15.95" customHeight="1" x14ac:dyDescent="0.25">
      <c r="A352" s="11">
        <f t="shared" si="5"/>
        <v>334</v>
      </c>
      <c r="B352" s="12" t="s">
        <v>212</v>
      </c>
      <c r="C352" s="13" t="s">
        <v>461</v>
      </c>
      <c r="D352" s="13" t="s">
        <v>165</v>
      </c>
      <c r="E352" s="13" t="s">
        <v>29</v>
      </c>
      <c r="F352" s="13" t="s">
        <v>30</v>
      </c>
      <c r="G352" s="14">
        <v>22000</v>
      </c>
      <c r="H352" s="14">
        <v>0</v>
      </c>
      <c r="I352" s="14">
        <v>0</v>
      </c>
      <c r="J352" s="14">
        <f>+G352*2.87%</f>
        <v>631.4</v>
      </c>
      <c r="K352" s="14">
        <f>G352*7.1%</f>
        <v>1561.9999999999998</v>
      </c>
      <c r="L352" s="14">
        <f>G352*1.15%</f>
        <v>253</v>
      </c>
      <c r="M352" s="14">
        <f>+G352*3.04%</f>
        <v>668.8</v>
      </c>
      <c r="N352" s="14">
        <f>G352*7.09%</f>
        <v>1559.8000000000002</v>
      </c>
      <c r="O352" s="14">
        <v>1587.38</v>
      </c>
      <c r="P352" s="14">
        <f>J352+K352+L352+M352+N352</f>
        <v>4675</v>
      </c>
      <c r="Q352" s="14">
        <v>0</v>
      </c>
      <c r="R352" s="14">
        <f>+J352+M352+O352+Q352+H352+I352</f>
        <v>2887.58</v>
      </c>
      <c r="S352" s="14">
        <f>+N352+L352+K352</f>
        <v>3374.8</v>
      </c>
      <c r="T352" s="14">
        <f>+G352-R352</f>
        <v>19112.419999999998</v>
      </c>
      <c r="U352" s="60">
        <f>+AH352-T352</f>
        <v>0</v>
      </c>
      <c r="V352" t="s">
        <v>461</v>
      </c>
      <c r="W352" t="s">
        <v>165</v>
      </c>
      <c r="X352" t="s">
        <v>1549</v>
      </c>
      <c r="Y352">
        <v>16</v>
      </c>
      <c r="Z352" s="33">
        <v>22000</v>
      </c>
      <c r="AA352">
        <v>0</v>
      </c>
      <c r="AB352" s="33">
        <v>22000</v>
      </c>
      <c r="AC352">
        <v>631.4</v>
      </c>
      <c r="AD352">
        <v>0</v>
      </c>
      <c r="AE352">
        <v>668.8</v>
      </c>
      <c r="AF352" s="33">
        <v>1587.38</v>
      </c>
      <c r="AG352" s="33">
        <v>2887.58</v>
      </c>
      <c r="AH352" s="33">
        <v>19112.419999999998</v>
      </c>
      <c r="AI352" s="33" t="s">
        <v>1975</v>
      </c>
      <c r="AJ352" s="33"/>
      <c r="AL352" s="35"/>
      <c r="AM352" s="35"/>
    </row>
    <row r="353" spans="1:39" ht="15.95" customHeight="1" x14ac:dyDescent="0.25">
      <c r="A353" s="11">
        <f t="shared" si="5"/>
        <v>335</v>
      </c>
      <c r="B353" s="12" t="s">
        <v>212</v>
      </c>
      <c r="C353" s="13" t="s">
        <v>462</v>
      </c>
      <c r="D353" s="13" t="s">
        <v>37</v>
      </c>
      <c r="E353" s="13" t="s">
        <v>29</v>
      </c>
      <c r="F353" s="13" t="s">
        <v>35</v>
      </c>
      <c r="G353" s="14">
        <v>34000</v>
      </c>
      <c r="H353" s="14">
        <v>0</v>
      </c>
      <c r="I353" s="14">
        <v>0</v>
      </c>
      <c r="J353" s="14">
        <f>+G353*2.87%</f>
        <v>975.8</v>
      </c>
      <c r="K353" s="14">
        <f>G353*7.1%</f>
        <v>2414</v>
      </c>
      <c r="L353" s="14">
        <f>G353*1.15%</f>
        <v>391</v>
      </c>
      <c r="M353" s="14">
        <f>+G353*3.04%</f>
        <v>1033.5999999999999</v>
      </c>
      <c r="N353" s="14">
        <f>G353*7.09%</f>
        <v>2410.6000000000004</v>
      </c>
      <c r="O353" s="14">
        <v>1587.38</v>
      </c>
      <c r="P353" s="14">
        <f>J353+K353+L353+M353+N353</f>
        <v>7225</v>
      </c>
      <c r="Q353" s="14">
        <v>15261.250000000002</v>
      </c>
      <c r="R353" s="14">
        <f>+J353+M353+O353+Q353+H353+I353</f>
        <v>18858.030000000002</v>
      </c>
      <c r="S353" s="14">
        <f>+N353+L353+K353</f>
        <v>5215.6000000000004</v>
      </c>
      <c r="T353" s="14">
        <f>+G353-R353</f>
        <v>15141.969999999998</v>
      </c>
      <c r="U353" s="60">
        <f>+AH353-T353</f>
        <v>0</v>
      </c>
      <c r="V353" t="s">
        <v>462</v>
      </c>
      <c r="W353" t="s">
        <v>37</v>
      </c>
      <c r="X353" t="s">
        <v>1496</v>
      </c>
      <c r="Y353">
        <v>7</v>
      </c>
      <c r="Z353" s="33">
        <v>34000</v>
      </c>
      <c r="AA353">
        <v>0</v>
      </c>
      <c r="AB353" s="33">
        <v>34000</v>
      </c>
      <c r="AC353">
        <v>975.8</v>
      </c>
      <c r="AD353">
        <v>0</v>
      </c>
      <c r="AE353" s="33">
        <v>1033.5999999999999</v>
      </c>
      <c r="AF353" s="33">
        <v>16848.63</v>
      </c>
      <c r="AG353" s="33">
        <v>18858.03</v>
      </c>
      <c r="AH353" s="33">
        <v>15141.97</v>
      </c>
      <c r="AI353" s="33" t="s">
        <v>1975</v>
      </c>
      <c r="AJ353" s="33"/>
      <c r="AL353" s="35"/>
      <c r="AM353" s="35"/>
    </row>
    <row r="354" spans="1:39" ht="15.95" customHeight="1" x14ac:dyDescent="0.25">
      <c r="A354" s="11">
        <f t="shared" si="5"/>
        <v>336</v>
      </c>
      <c r="B354" s="12" t="s">
        <v>212</v>
      </c>
      <c r="C354" s="13" t="s">
        <v>463</v>
      </c>
      <c r="D354" s="13" t="s">
        <v>165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>+G354*2.87%</f>
        <v>631.4</v>
      </c>
      <c r="K354" s="14">
        <f>G354*7.1%</f>
        <v>1561.9999999999998</v>
      </c>
      <c r="L354" s="14">
        <f>G354*1.15%</f>
        <v>253</v>
      </c>
      <c r="M354" s="14">
        <f>+G354*3.04%</f>
        <v>668.8</v>
      </c>
      <c r="N354" s="14">
        <f>G354*7.09%</f>
        <v>1559.8000000000002</v>
      </c>
      <c r="O354" s="14">
        <v>0</v>
      </c>
      <c r="P354" s="14">
        <f>J354+K354+L354+M354+N354</f>
        <v>4675</v>
      </c>
      <c r="Q354" s="14">
        <f>+AF354</f>
        <v>0</v>
      </c>
      <c r="R354" s="14">
        <f>+J354+M354+O354+Q354+H354+I354</f>
        <v>1300.1999999999998</v>
      </c>
      <c r="S354" s="14">
        <f>+N354+L354+K354</f>
        <v>3374.8</v>
      </c>
      <c r="T354" s="14">
        <f>+G354-R354</f>
        <v>20699.8</v>
      </c>
      <c r="U354" s="60">
        <f>+AH354-T354</f>
        <v>0</v>
      </c>
      <c r="V354" t="s">
        <v>463</v>
      </c>
      <c r="W354" t="s">
        <v>165</v>
      </c>
      <c r="X354" t="s">
        <v>1616</v>
      </c>
      <c r="Y354">
        <v>17</v>
      </c>
      <c r="Z354" s="33">
        <v>22000</v>
      </c>
      <c r="AA354">
        <v>0</v>
      </c>
      <c r="AB354" s="33">
        <v>22000</v>
      </c>
      <c r="AC354">
        <v>631.4</v>
      </c>
      <c r="AD354">
        <v>0</v>
      </c>
      <c r="AE354">
        <v>668.8</v>
      </c>
      <c r="AF354">
        <v>0</v>
      </c>
      <c r="AG354" s="33">
        <v>1300.2</v>
      </c>
      <c r="AH354" s="33">
        <v>20699.8</v>
      </c>
      <c r="AI354" s="33" t="s">
        <v>1975</v>
      </c>
      <c r="AJ354" s="33"/>
      <c r="AL354" s="35"/>
      <c r="AM354" s="35"/>
    </row>
    <row r="355" spans="1:39" ht="15.95" customHeight="1" x14ac:dyDescent="0.25">
      <c r="A355" s="11">
        <f t="shared" si="5"/>
        <v>337</v>
      </c>
      <c r="B355" s="12" t="s">
        <v>212</v>
      </c>
      <c r="C355" s="13" t="s">
        <v>464</v>
      </c>
      <c r="D355" s="13" t="s">
        <v>165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>+G355*2.87%</f>
        <v>631.4</v>
      </c>
      <c r="K355" s="14">
        <f>G355*7.1%</f>
        <v>1561.9999999999998</v>
      </c>
      <c r="L355" s="14">
        <f>G355*1.15%</f>
        <v>253</v>
      </c>
      <c r="M355" s="14">
        <f>+G355*3.04%</f>
        <v>668.8</v>
      </c>
      <c r="N355" s="14">
        <f>G355*7.09%</f>
        <v>1559.8000000000002</v>
      </c>
      <c r="O355" s="14">
        <v>0</v>
      </c>
      <c r="P355" s="14">
        <f>J355+K355+L355+M355+N355</f>
        <v>4675</v>
      </c>
      <c r="Q355" s="14">
        <f>+AF355</f>
        <v>0</v>
      </c>
      <c r="R355" s="14">
        <f>+J355+M355+O355+Q355+H355+I355</f>
        <v>1300.1999999999998</v>
      </c>
      <c r="S355" s="14">
        <f>+N355+L355+K355</f>
        <v>3374.8</v>
      </c>
      <c r="T355" s="14">
        <f>+G355-R355</f>
        <v>20699.8</v>
      </c>
      <c r="U355" s="60">
        <f>+AH355-T355</f>
        <v>0</v>
      </c>
      <c r="V355" t="s">
        <v>464</v>
      </c>
      <c r="W355" t="s">
        <v>165</v>
      </c>
      <c r="X355" t="s">
        <v>1479</v>
      </c>
      <c r="Y355">
        <v>18</v>
      </c>
      <c r="Z355" s="33">
        <v>22000</v>
      </c>
      <c r="AA355">
        <v>0</v>
      </c>
      <c r="AB355" s="33">
        <v>22000</v>
      </c>
      <c r="AC355">
        <v>631.4</v>
      </c>
      <c r="AD355">
        <v>0</v>
      </c>
      <c r="AE355">
        <v>668.8</v>
      </c>
      <c r="AF355">
        <v>0</v>
      </c>
      <c r="AG355" s="33">
        <v>1300.2</v>
      </c>
      <c r="AH355" s="33">
        <v>20699.8</v>
      </c>
      <c r="AI355" s="33" t="s">
        <v>1975</v>
      </c>
      <c r="AJ355" s="33"/>
      <c r="AL355" s="35"/>
      <c r="AM355" s="35"/>
    </row>
    <row r="356" spans="1:39" ht="15.95" customHeight="1" x14ac:dyDescent="0.25">
      <c r="A356" s="11">
        <f t="shared" si="5"/>
        <v>338</v>
      </c>
      <c r="B356" s="12" t="s">
        <v>212</v>
      </c>
      <c r="C356" s="13" t="s">
        <v>465</v>
      </c>
      <c r="D356" s="13" t="s">
        <v>165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>+G356*2.87%</f>
        <v>631.4</v>
      </c>
      <c r="K356" s="14">
        <f>G356*7.1%</f>
        <v>1561.9999999999998</v>
      </c>
      <c r="L356" s="14">
        <f>G356*1.15%</f>
        <v>253</v>
      </c>
      <c r="M356" s="14">
        <f>+G356*3.04%</f>
        <v>668.8</v>
      </c>
      <c r="N356" s="14">
        <f>G356*7.09%</f>
        <v>1559.8000000000002</v>
      </c>
      <c r="O356" s="14">
        <v>0</v>
      </c>
      <c r="P356" s="14">
        <f>J356+K356+L356+M356+N356</f>
        <v>4675</v>
      </c>
      <c r="Q356" s="14">
        <f>+AF356</f>
        <v>0</v>
      </c>
      <c r="R356" s="14">
        <f>+J356+M356+O356+Q356+H356+I356</f>
        <v>1300.1999999999998</v>
      </c>
      <c r="S356" s="14">
        <f>+N356+L356+K356</f>
        <v>3374.8</v>
      </c>
      <c r="T356" s="14">
        <f>+G356-R356</f>
        <v>20699.8</v>
      </c>
      <c r="U356" s="60">
        <f>+AH356-T356</f>
        <v>0</v>
      </c>
      <c r="V356" t="s">
        <v>465</v>
      </c>
      <c r="W356" t="s">
        <v>165</v>
      </c>
      <c r="X356" t="s">
        <v>1506</v>
      </c>
      <c r="Y356">
        <v>19</v>
      </c>
      <c r="Z356" s="33">
        <v>22000</v>
      </c>
      <c r="AA356">
        <v>0</v>
      </c>
      <c r="AB356" s="33">
        <v>22000</v>
      </c>
      <c r="AC356">
        <v>631.4</v>
      </c>
      <c r="AD356">
        <v>0</v>
      </c>
      <c r="AE356">
        <v>668.8</v>
      </c>
      <c r="AF356">
        <v>0</v>
      </c>
      <c r="AG356" s="33">
        <v>1300.2</v>
      </c>
      <c r="AH356" s="33">
        <v>20699.8</v>
      </c>
      <c r="AI356" s="33" t="s">
        <v>1975</v>
      </c>
      <c r="AJ356" s="33"/>
      <c r="AL356" s="35"/>
      <c r="AM356" s="35"/>
    </row>
    <row r="357" spans="1:39" ht="15.95" customHeight="1" x14ac:dyDescent="0.25">
      <c r="A357" s="11">
        <f t="shared" si="5"/>
        <v>339</v>
      </c>
      <c r="B357" s="28" t="s">
        <v>212</v>
      </c>
      <c r="C357" s="29" t="s">
        <v>466</v>
      </c>
      <c r="D357" s="13" t="s">
        <v>37</v>
      </c>
      <c r="E357" s="29" t="s">
        <v>29</v>
      </c>
      <c r="F357" s="29" t="s">
        <v>35</v>
      </c>
      <c r="G357" s="30">
        <v>40000</v>
      </c>
      <c r="H357" s="14">
        <v>442.65</v>
      </c>
      <c r="I357" s="30">
        <v>0</v>
      </c>
      <c r="J357" s="14">
        <f>+G357*2.87%</f>
        <v>1148</v>
      </c>
      <c r="K357" s="14">
        <f>G357*7.1%</f>
        <v>2839.9999999999995</v>
      </c>
      <c r="L357" s="14">
        <f>G357*1.15%</f>
        <v>460</v>
      </c>
      <c r="M357" s="14">
        <f>+G357*3.04%</f>
        <v>1216</v>
      </c>
      <c r="N357" s="14">
        <f>G357*7.09%</f>
        <v>2836</v>
      </c>
      <c r="O357" s="14">
        <v>0</v>
      </c>
      <c r="P357" s="14">
        <f>J357+K357+L357+M357+N357</f>
        <v>8500</v>
      </c>
      <c r="Q357" s="14">
        <f>+AF357</f>
        <v>0</v>
      </c>
      <c r="R357" s="14">
        <f>+J357+M357+O357+Q357+H357+I357</f>
        <v>2806.65</v>
      </c>
      <c r="S357" s="14">
        <f>+N357+L357+K357</f>
        <v>6136</v>
      </c>
      <c r="T357" s="14">
        <f>+G357-R357</f>
        <v>37193.35</v>
      </c>
      <c r="U357" s="60">
        <f>+AH357-T357</f>
        <v>0</v>
      </c>
      <c r="V357" t="s">
        <v>466</v>
      </c>
      <c r="W357" t="s">
        <v>37</v>
      </c>
      <c r="X357" t="s">
        <v>1456</v>
      </c>
      <c r="Y357">
        <v>6</v>
      </c>
      <c r="Z357" s="33">
        <v>40000</v>
      </c>
      <c r="AA357">
        <v>0</v>
      </c>
      <c r="AB357" s="33">
        <v>40000</v>
      </c>
      <c r="AC357" s="33">
        <v>1148</v>
      </c>
      <c r="AD357">
        <v>442.65</v>
      </c>
      <c r="AE357" s="33">
        <v>1216</v>
      </c>
      <c r="AF357">
        <v>0</v>
      </c>
      <c r="AG357" s="33">
        <v>2806.65</v>
      </c>
      <c r="AH357" s="33">
        <v>37193.35</v>
      </c>
      <c r="AI357" s="33" t="s">
        <v>1975</v>
      </c>
      <c r="AJ357" s="33"/>
      <c r="AL357" s="35"/>
      <c r="AM357" s="35"/>
    </row>
    <row r="358" spans="1:39" ht="15.95" customHeight="1" x14ac:dyDescent="0.25">
      <c r="A358" s="11">
        <f t="shared" si="5"/>
        <v>340</v>
      </c>
      <c r="B358" s="12" t="s">
        <v>212</v>
      </c>
      <c r="C358" s="13" t="s">
        <v>467</v>
      </c>
      <c r="D358" s="13" t="s">
        <v>163</v>
      </c>
      <c r="E358" s="13" t="s">
        <v>29</v>
      </c>
      <c r="F358" s="13" t="s">
        <v>35</v>
      </c>
      <c r="G358" s="14">
        <v>30000</v>
      </c>
      <c r="H358" s="14">
        <v>0</v>
      </c>
      <c r="I358" s="14">
        <v>0</v>
      </c>
      <c r="J358" s="14">
        <f>+G358*2.87%</f>
        <v>861</v>
      </c>
      <c r="K358" s="14">
        <f>G358*7.1%</f>
        <v>2130</v>
      </c>
      <c r="L358" s="14">
        <f>G358*1.15%</f>
        <v>345</v>
      </c>
      <c r="M358" s="14">
        <f>+G358*3.04%</f>
        <v>912</v>
      </c>
      <c r="N358" s="14">
        <f>G358*7.09%</f>
        <v>2127</v>
      </c>
      <c r="O358" s="14">
        <v>1587.38</v>
      </c>
      <c r="P358" s="14">
        <f>J358+K358+L358+M358+N358</f>
        <v>6375</v>
      </c>
      <c r="Q358" s="14">
        <v>8993.4600000000009</v>
      </c>
      <c r="R358" s="14">
        <f>+J358+M358+O358+Q358+H358+I358</f>
        <v>12353.84</v>
      </c>
      <c r="S358" s="14">
        <f>+N358+L358+K358</f>
        <v>4602</v>
      </c>
      <c r="T358" s="14">
        <f>+G358-R358</f>
        <v>17646.16</v>
      </c>
      <c r="U358" s="60">
        <f>+AH358-T358</f>
        <v>0</v>
      </c>
      <c r="V358" t="s">
        <v>467</v>
      </c>
      <c r="W358" t="s">
        <v>163</v>
      </c>
      <c r="X358" t="s">
        <v>1505</v>
      </c>
      <c r="Y358">
        <v>5</v>
      </c>
      <c r="Z358" s="33">
        <v>30000</v>
      </c>
      <c r="AA358">
        <v>0</v>
      </c>
      <c r="AB358" s="33">
        <v>30000</v>
      </c>
      <c r="AC358">
        <v>861</v>
      </c>
      <c r="AD358">
        <v>0</v>
      </c>
      <c r="AE358">
        <v>912</v>
      </c>
      <c r="AF358" s="33">
        <v>10580.84</v>
      </c>
      <c r="AG358" s="33">
        <v>12353.84</v>
      </c>
      <c r="AH358" s="33">
        <v>17646.16</v>
      </c>
      <c r="AI358" s="33" t="s">
        <v>1975</v>
      </c>
      <c r="AJ358" s="33"/>
      <c r="AL358" s="35"/>
      <c r="AM358" s="35"/>
    </row>
    <row r="359" spans="1:39" ht="15.95" customHeight="1" x14ac:dyDescent="0.25">
      <c r="A359" s="11">
        <f t="shared" si="5"/>
        <v>341</v>
      </c>
      <c r="B359" s="12" t="s">
        <v>212</v>
      </c>
      <c r="C359" s="13" t="s">
        <v>468</v>
      </c>
      <c r="D359" s="13" t="s">
        <v>496</v>
      </c>
      <c r="E359" s="13" t="s">
        <v>29</v>
      </c>
      <c r="F359" s="13" t="s">
        <v>35</v>
      </c>
      <c r="G359" s="14">
        <v>22000</v>
      </c>
      <c r="H359" s="14">
        <v>0</v>
      </c>
      <c r="I359" s="14">
        <v>0</v>
      </c>
      <c r="J359" s="14">
        <f>+G359*2.87%</f>
        <v>631.4</v>
      </c>
      <c r="K359" s="14">
        <f>G359*7.1%</f>
        <v>1561.9999999999998</v>
      </c>
      <c r="L359" s="14">
        <f>G359*1.15%</f>
        <v>253</v>
      </c>
      <c r="M359" s="14">
        <f>+G359*3.04%</f>
        <v>668.8</v>
      </c>
      <c r="N359" s="14">
        <f>G359*7.09%</f>
        <v>1559.8000000000002</v>
      </c>
      <c r="O359" s="14">
        <v>0</v>
      </c>
      <c r="P359" s="14">
        <f>J359+K359+L359+M359+N359</f>
        <v>4675</v>
      </c>
      <c r="Q359" s="14">
        <f>+AF359</f>
        <v>0</v>
      </c>
      <c r="R359" s="14">
        <f>+J359+M359+O359+Q359+H359+I359</f>
        <v>1300.1999999999998</v>
      </c>
      <c r="S359" s="14">
        <f>+N359+L359+K359</f>
        <v>3374.8</v>
      </c>
      <c r="T359" s="14">
        <f>+G359-R359</f>
        <v>20699.8</v>
      </c>
      <c r="U359" s="60">
        <f>+AH359-T359</f>
        <v>0</v>
      </c>
      <c r="V359" t="s">
        <v>468</v>
      </c>
      <c r="W359" t="s">
        <v>496</v>
      </c>
      <c r="X359" t="s">
        <v>1475</v>
      </c>
      <c r="Y359">
        <v>32</v>
      </c>
      <c r="Z359" s="33">
        <v>22000</v>
      </c>
      <c r="AA359">
        <v>0</v>
      </c>
      <c r="AB359" s="33">
        <v>22000</v>
      </c>
      <c r="AC359">
        <v>631.4</v>
      </c>
      <c r="AD359">
        <v>0</v>
      </c>
      <c r="AE359">
        <v>668.8</v>
      </c>
      <c r="AF359">
        <v>0</v>
      </c>
      <c r="AG359" s="33">
        <v>1300.2</v>
      </c>
      <c r="AH359" s="33">
        <v>20699.8</v>
      </c>
      <c r="AI359" s="33" t="s">
        <v>1975</v>
      </c>
      <c r="AJ359" s="33"/>
      <c r="AL359" s="35"/>
      <c r="AM359" s="35"/>
    </row>
    <row r="360" spans="1:39" ht="15.95" customHeight="1" x14ac:dyDescent="0.25">
      <c r="A360" s="11">
        <f t="shared" si="5"/>
        <v>342</v>
      </c>
      <c r="B360" s="12" t="s">
        <v>212</v>
      </c>
      <c r="C360" s="13" t="s">
        <v>469</v>
      </c>
      <c r="D360" s="13" t="s">
        <v>496</v>
      </c>
      <c r="E360" s="13" t="s">
        <v>29</v>
      </c>
      <c r="F360" s="13" t="s">
        <v>35</v>
      </c>
      <c r="G360" s="14">
        <v>20000</v>
      </c>
      <c r="H360" s="14">
        <v>0</v>
      </c>
      <c r="I360" s="14">
        <v>0</v>
      </c>
      <c r="J360" s="14">
        <f>+G360*2.87%</f>
        <v>574</v>
      </c>
      <c r="K360" s="14">
        <f>G360*7.1%</f>
        <v>1419.9999999999998</v>
      </c>
      <c r="L360" s="14">
        <f>G360*1.15%</f>
        <v>230</v>
      </c>
      <c r="M360" s="14">
        <f>+G360*3.04%</f>
        <v>608</v>
      </c>
      <c r="N360" s="14">
        <f>G360*7.09%</f>
        <v>1418</v>
      </c>
      <c r="O360" s="14">
        <v>1587.38</v>
      </c>
      <c r="P360" s="14">
        <f>J360+K360+L360+M360+N360</f>
        <v>4250</v>
      </c>
      <c r="Q360" s="14">
        <v>0</v>
      </c>
      <c r="R360" s="14">
        <f>+J360+M360+O360+Q360+H360+I360</f>
        <v>2769.38</v>
      </c>
      <c r="S360" s="14">
        <f>+N360+L360+K360</f>
        <v>3068</v>
      </c>
      <c r="T360" s="14">
        <f>+G360-R360</f>
        <v>17230.62</v>
      </c>
      <c r="U360" s="60">
        <f>+AH360-T360</f>
        <v>0</v>
      </c>
      <c r="V360" t="s">
        <v>469</v>
      </c>
      <c r="W360" t="s">
        <v>496</v>
      </c>
      <c r="X360" t="s">
        <v>1515</v>
      </c>
      <c r="Y360">
        <v>42</v>
      </c>
      <c r="Z360" s="33">
        <v>20000</v>
      </c>
      <c r="AA360">
        <v>0</v>
      </c>
      <c r="AB360" s="33">
        <v>20000</v>
      </c>
      <c r="AC360">
        <v>574</v>
      </c>
      <c r="AD360">
        <v>0</v>
      </c>
      <c r="AE360">
        <v>608</v>
      </c>
      <c r="AF360" s="33">
        <v>1587.38</v>
      </c>
      <c r="AG360" s="33">
        <v>2769.38</v>
      </c>
      <c r="AH360" s="33">
        <v>17230.62</v>
      </c>
      <c r="AI360" s="33" t="s">
        <v>1975</v>
      </c>
      <c r="AJ360" s="33"/>
      <c r="AL360" s="35"/>
      <c r="AM360" s="35"/>
    </row>
    <row r="361" spans="1:39" ht="15.95" customHeight="1" x14ac:dyDescent="0.25">
      <c r="A361" s="11">
        <f t="shared" si="5"/>
        <v>343</v>
      </c>
      <c r="B361" s="12" t="s">
        <v>212</v>
      </c>
      <c r="C361" s="13" t="s">
        <v>470</v>
      </c>
      <c r="D361" s="13" t="s">
        <v>496</v>
      </c>
      <c r="E361" s="13" t="s">
        <v>29</v>
      </c>
      <c r="F361" s="13" t="s">
        <v>35</v>
      </c>
      <c r="G361" s="14">
        <v>20000</v>
      </c>
      <c r="H361" s="14">
        <v>0</v>
      </c>
      <c r="I361" s="14">
        <v>0</v>
      </c>
      <c r="J361" s="14">
        <f>+G361*2.87%</f>
        <v>574</v>
      </c>
      <c r="K361" s="14">
        <f>G361*7.1%</f>
        <v>1419.9999999999998</v>
      </c>
      <c r="L361" s="14">
        <f>G361*1.15%</f>
        <v>230</v>
      </c>
      <c r="M361" s="14">
        <f>+G361*3.04%</f>
        <v>608</v>
      </c>
      <c r="N361" s="14">
        <f>G361*7.09%</f>
        <v>1418</v>
      </c>
      <c r="O361" s="14">
        <v>1587.38</v>
      </c>
      <c r="P361" s="14">
        <f>J361+K361+L361+M361+N361</f>
        <v>4250</v>
      </c>
      <c r="Q361" s="14">
        <v>0</v>
      </c>
      <c r="R361" s="14">
        <f>+J361+M361+O361+Q361+H361+I361</f>
        <v>2769.38</v>
      </c>
      <c r="S361" s="14">
        <f>+N361+L361+K361</f>
        <v>3068</v>
      </c>
      <c r="T361" s="14">
        <f>+G361-R361</f>
        <v>17230.62</v>
      </c>
      <c r="U361" s="60">
        <f>+AH361-T361</f>
        <v>0</v>
      </c>
      <c r="V361" t="s">
        <v>470</v>
      </c>
      <c r="W361" t="s">
        <v>496</v>
      </c>
      <c r="X361" t="s">
        <v>1486</v>
      </c>
      <c r="Y361">
        <v>43</v>
      </c>
      <c r="Z361" s="33">
        <v>20000</v>
      </c>
      <c r="AA361">
        <v>0</v>
      </c>
      <c r="AB361" s="33">
        <v>20000</v>
      </c>
      <c r="AC361">
        <v>574</v>
      </c>
      <c r="AD361">
        <v>0</v>
      </c>
      <c r="AE361">
        <v>608</v>
      </c>
      <c r="AF361" s="33">
        <v>1587.38</v>
      </c>
      <c r="AG361" s="33">
        <v>2769.38</v>
      </c>
      <c r="AH361" s="33">
        <v>17230.62</v>
      </c>
      <c r="AI361" s="33" t="s">
        <v>1975</v>
      </c>
      <c r="AJ361" s="33"/>
      <c r="AL361" s="35"/>
      <c r="AM361" s="35"/>
    </row>
    <row r="362" spans="1:39" ht="15.95" customHeight="1" x14ac:dyDescent="0.25">
      <c r="A362" s="11">
        <f t="shared" si="5"/>
        <v>344</v>
      </c>
      <c r="B362" s="12" t="s">
        <v>212</v>
      </c>
      <c r="C362" s="13" t="s">
        <v>471</v>
      </c>
      <c r="D362" s="13" t="s">
        <v>496</v>
      </c>
      <c r="E362" s="13" t="s">
        <v>29</v>
      </c>
      <c r="F362" s="13" t="s">
        <v>35</v>
      </c>
      <c r="G362" s="14">
        <v>22000</v>
      </c>
      <c r="H362" s="14">
        <v>0</v>
      </c>
      <c r="I362" s="14">
        <v>0</v>
      </c>
      <c r="J362" s="14">
        <f>+G362*2.87%</f>
        <v>631.4</v>
      </c>
      <c r="K362" s="14">
        <f>G362*7.1%</f>
        <v>1561.9999999999998</v>
      </c>
      <c r="L362" s="14">
        <f>G362*1.15%</f>
        <v>253</v>
      </c>
      <c r="M362" s="14">
        <f>+G362*3.04%</f>
        <v>668.8</v>
      </c>
      <c r="N362" s="14">
        <f>G362*7.09%</f>
        <v>1559.8000000000002</v>
      </c>
      <c r="O362" s="14">
        <v>0</v>
      </c>
      <c r="P362" s="14">
        <f>J362+K362+L362+M362+N362</f>
        <v>4675</v>
      </c>
      <c r="Q362" s="14">
        <f>+AF362</f>
        <v>0</v>
      </c>
      <c r="R362" s="14">
        <f>+J362+M362+O362+Q362+H362+I362</f>
        <v>1300.1999999999998</v>
      </c>
      <c r="S362" s="14">
        <f>+N362+L362+K362</f>
        <v>3374.8</v>
      </c>
      <c r="T362" s="14">
        <f>+G362-R362</f>
        <v>20699.8</v>
      </c>
      <c r="U362" s="60">
        <f>+AH362-T362</f>
        <v>0</v>
      </c>
      <c r="V362" t="s">
        <v>471</v>
      </c>
      <c r="W362" t="s">
        <v>496</v>
      </c>
      <c r="X362" t="s">
        <v>1477</v>
      </c>
      <c r="Y362">
        <v>36</v>
      </c>
      <c r="Z362" s="33">
        <v>22000</v>
      </c>
      <c r="AA362">
        <v>0</v>
      </c>
      <c r="AB362" s="33">
        <v>22000</v>
      </c>
      <c r="AC362">
        <v>631.4</v>
      </c>
      <c r="AD362">
        <v>0</v>
      </c>
      <c r="AE362">
        <v>668.8</v>
      </c>
      <c r="AF362">
        <v>0</v>
      </c>
      <c r="AG362" s="33">
        <v>1300.2</v>
      </c>
      <c r="AH362" s="33">
        <v>20699.8</v>
      </c>
      <c r="AI362" s="33" t="s">
        <v>1975</v>
      </c>
      <c r="AJ362" s="33"/>
      <c r="AL362" s="35"/>
      <c r="AM362" s="35"/>
    </row>
    <row r="363" spans="1:39" ht="15.95" customHeight="1" x14ac:dyDescent="0.25">
      <c r="A363" s="11">
        <f t="shared" si="5"/>
        <v>345</v>
      </c>
      <c r="B363" s="12" t="s">
        <v>212</v>
      </c>
      <c r="C363" s="13" t="s">
        <v>472</v>
      </c>
      <c r="D363" s="13" t="s">
        <v>165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>+G363*2.87%</f>
        <v>631.4</v>
      </c>
      <c r="K363" s="14">
        <f>G363*7.1%</f>
        <v>1561.9999999999998</v>
      </c>
      <c r="L363" s="14">
        <f>G363*1.15%</f>
        <v>253</v>
      </c>
      <c r="M363" s="14">
        <f>+G363*3.04%</f>
        <v>668.8</v>
      </c>
      <c r="N363" s="14">
        <f>G363*7.09%</f>
        <v>1559.8000000000002</v>
      </c>
      <c r="O363" s="14">
        <v>0</v>
      </c>
      <c r="P363" s="14">
        <f>J363+K363+L363+M363+N363</f>
        <v>4675</v>
      </c>
      <c r="Q363" s="14">
        <f>+AF363</f>
        <v>0</v>
      </c>
      <c r="R363" s="14">
        <f>+J363+M363+O363+Q363+H363+I363</f>
        <v>1300.1999999999998</v>
      </c>
      <c r="S363" s="14">
        <f>+N363+L363+K363</f>
        <v>3374.8</v>
      </c>
      <c r="T363" s="14">
        <f>+G363-R363</f>
        <v>20699.8</v>
      </c>
      <c r="U363" s="60">
        <f>+AH363-T363</f>
        <v>0</v>
      </c>
      <c r="V363" t="s">
        <v>472</v>
      </c>
      <c r="W363" t="s">
        <v>165</v>
      </c>
      <c r="X363" t="s">
        <v>1559</v>
      </c>
      <c r="Y363">
        <v>20</v>
      </c>
      <c r="Z363" s="33">
        <v>22000</v>
      </c>
      <c r="AA363">
        <v>0</v>
      </c>
      <c r="AB363" s="33">
        <v>22000</v>
      </c>
      <c r="AC363">
        <v>631.4</v>
      </c>
      <c r="AD363">
        <v>0</v>
      </c>
      <c r="AE363">
        <v>668.8</v>
      </c>
      <c r="AF363">
        <v>0</v>
      </c>
      <c r="AG363" s="33">
        <v>1300.2</v>
      </c>
      <c r="AH363" s="33">
        <v>20699.8</v>
      </c>
      <c r="AI363" s="33" t="s">
        <v>1975</v>
      </c>
      <c r="AJ363" s="33"/>
      <c r="AL363" s="35"/>
      <c r="AM363" s="35"/>
    </row>
    <row r="364" spans="1:39" ht="15.95" customHeight="1" x14ac:dyDescent="0.25">
      <c r="A364" s="11">
        <f t="shared" si="5"/>
        <v>346</v>
      </c>
      <c r="B364" s="12" t="s">
        <v>212</v>
      </c>
      <c r="C364" s="13" t="s">
        <v>474</v>
      </c>
      <c r="D364" s="13" t="s">
        <v>361</v>
      </c>
      <c r="E364" s="13" t="s">
        <v>29</v>
      </c>
      <c r="F364" s="13" t="s">
        <v>30</v>
      </c>
      <c r="G364" s="14">
        <v>30000</v>
      </c>
      <c r="H364" s="14">
        <v>0</v>
      </c>
      <c r="I364" s="14">
        <v>0</v>
      </c>
      <c r="J364" s="14">
        <f>+G364*2.87%</f>
        <v>861</v>
      </c>
      <c r="K364" s="14">
        <f>G364*7.1%</f>
        <v>2130</v>
      </c>
      <c r="L364" s="14">
        <f>G364*1.15%</f>
        <v>345</v>
      </c>
      <c r="M364" s="14">
        <f>+G364*3.04%</f>
        <v>912</v>
      </c>
      <c r="N364" s="14">
        <f>G364*7.09%</f>
        <v>2127</v>
      </c>
      <c r="O364" s="14">
        <v>0</v>
      </c>
      <c r="P364" s="14">
        <f>J364+K364+L364+M364+N364</f>
        <v>6375</v>
      </c>
      <c r="Q364" s="14">
        <f>+AF364</f>
        <v>0</v>
      </c>
      <c r="R364" s="14">
        <f>+J364+M364+O364+Q364+H364+I364</f>
        <v>1773</v>
      </c>
      <c r="S364" s="14">
        <f>+N364+L364+K364</f>
        <v>4602</v>
      </c>
      <c r="T364" s="14">
        <f>+G364-R364</f>
        <v>28227</v>
      </c>
      <c r="U364" s="60">
        <f>+AH364-T364</f>
        <v>0</v>
      </c>
      <c r="V364" t="s">
        <v>474</v>
      </c>
      <c r="W364" t="s">
        <v>361</v>
      </c>
      <c r="X364" t="s">
        <v>1478</v>
      </c>
      <c r="Y364">
        <v>12</v>
      </c>
      <c r="Z364" s="33">
        <v>30000</v>
      </c>
      <c r="AA364">
        <v>0</v>
      </c>
      <c r="AB364" s="33">
        <v>30000</v>
      </c>
      <c r="AC364">
        <v>861</v>
      </c>
      <c r="AD364">
        <v>0</v>
      </c>
      <c r="AE364">
        <v>912</v>
      </c>
      <c r="AF364">
        <v>0</v>
      </c>
      <c r="AG364" s="33">
        <v>1773</v>
      </c>
      <c r="AH364" s="33">
        <v>28227</v>
      </c>
      <c r="AI364" s="33" t="s">
        <v>1975</v>
      </c>
      <c r="AJ364" s="33"/>
      <c r="AL364" s="35"/>
      <c r="AM364" s="35"/>
    </row>
    <row r="365" spans="1:39" ht="15.95" customHeight="1" x14ac:dyDescent="0.25">
      <c r="A365" s="11">
        <f t="shared" si="5"/>
        <v>347</v>
      </c>
      <c r="B365" s="12" t="s">
        <v>212</v>
      </c>
      <c r="C365" s="13" t="s">
        <v>475</v>
      </c>
      <c r="D365" s="13" t="s">
        <v>496</v>
      </c>
      <c r="E365" s="13" t="s">
        <v>29</v>
      </c>
      <c r="F365" s="13" t="s">
        <v>35</v>
      </c>
      <c r="G365" s="14">
        <v>22000</v>
      </c>
      <c r="H365" s="14">
        <v>0</v>
      </c>
      <c r="I365" s="14">
        <v>0</v>
      </c>
      <c r="J365" s="14">
        <f>+G365*2.87%</f>
        <v>631.4</v>
      </c>
      <c r="K365" s="14">
        <f>G365*7.1%</f>
        <v>1561.9999999999998</v>
      </c>
      <c r="L365" s="14">
        <f>G365*1.15%</f>
        <v>253</v>
      </c>
      <c r="M365" s="14">
        <f>+G365*3.04%</f>
        <v>668.8</v>
      </c>
      <c r="N365" s="14">
        <f>G365*7.09%</f>
        <v>1559.8000000000002</v>
      </c>
      <c r="O365" s="14">
        <v>0</v>
      </c>
      <c r="P365" s="14">
        <f>J365+K365+L365+M365+N365</f>
        <v>4675</v>
      </c>
      <c r="Q365" s="14">
        <f>+AF365</f>
        <v>15444.76</v>
      </c>
      <c r="R365" s="14">
        <f>+J365+M365+O365+Q365+H365+I365</f>
        <v>16744.96</v>
      </c>
      <c r="S365" s="14">
        <f>+N365+L365+K365</f>
        <v>3374.8</v>
      </c>
      <c r="T365" s="14">
        <f>+G365-R365</f>
        <v>5255.0400000000009</v>
      </c>
      <c r="U365" s="60">
        <f>+AH365-T365</f>
        <v>0</v>
      </c>
      <c r="V365" t="s">
        <v>475</v>
      </c>
      <c r="W365" t="s">
        <v>496</v>
      </c>
      <c r="X365" t="s">
        <v>1484</v>
      </c>
      <c r="Y365">
        <v>33</v>
      </c>
      <c r="Z365" s="33">
        <v>22000</v>
      </c>
      <c r="AA365">
        <v>0</v>
      </c>
      <c r="AB365" s="33">
        <v>22000</v>
      </c>
      <c r="AC365">
        <v>631.4</v>
      </c>
      <c r="AD365">
        <v>0</v>
      </c>
      <c r="AE365">
        <v>668.8</v>
      </c>
      <c r="AF365" s="33">
        <v>15444.76</v>
      </c>
      <c r="AG365" s="33">
        <v>16744.96</v>
      </c>
      <c r="AH365" s="33">
        <v>5255.04</v>
      </c>
      <c r="AI365" s="33" t="s">
        <v>1975</v>
      </c>
      <c r="AJ365" s="33"/>
      <c r="AL365" s="35"/>
      <c r="AM365" s="35"/>
    </row>
    <row r="366" spans="1:39" ht="15.95" customHeight="1" x14ac:dyDescent="0.25">
      <c r="A366" s="11">
        <f t="shared" si="5"/>
        <v>348</v>
      </c>
      <c r="B366" s="12" t="s">
        <v>212</v>
      </c>
      <c r="C366" s="13" t="s">
        <v>476</v>
      </c>
      <c r="D366" s="13" t="s">
        <v>496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>+G366*2.87%</f>
        <v>631.4</v>
      </c>
      <c r="K366" s="14">
        <f>G366*7.1%</f>
        <v>1561.9999999999998</v>
      </c>
      <c r="L366" s="14">
        <f>G366*1.15%</f>
        <v>253</v>
      </c>
      <c r="M366" s="14">
        <f>+G366*3.04%</f>
        <v>668.8</v>
      </c>
      <c r="N366" s="14">
        <f>G366*7.09%</f>
        <v>1559.8000000000002</v>
      </c>
      <c r="O366" s="14">
        <v>0</v>
      </c>
      <c r="P366" s="14">
        <f>J366+K366+L366+M366+N366</f>
        <v>4675</v>
      </c>
      <c r="Q366" s="14">
        <f>+AF366</f>
        <v>13468.26</v>
      </c>
      <c r="R366" s="14">
        <f>+J366+M366+O366+Q366+H366+I366</f>
        <v>14768.46</v>
      </c>
      <c r="S366" s="14">
        <f>+N366+L366+K366</f>
        <v>3374.8</v>
      </c>
      <c r="T366" s="14">
        <f>+G366-R366</f>
        <v>7231.5400000000009</v>
      </c>
      <c r="U366" s="60">
        <f>+AH366-T366</f>
        <v>0</v>
      </c>
      <c r="V366" t="s">
        <v>476</v>
      </c>
      <c r="W366" t="s">
        <v>496</v>
      </c>
      <c r="X366" t="s">
        <v>1552</v>
      </c>
      <c r="Y366">
        <v>37</v>
      </c>
      <c r="Z366" s="33">
        <v>22000</v>
      </c>
      <c r="AA366">
        <v>0</v>
      </c>
      <c r="AB366" s="33">
        <v>22000</v>
      </c>
      <c r="AC366">
        <v>631.4</v>
      </c>
      <c r="AD366">
        <v>0</v>
      </c>
      <c r="AE366">
        <v>668.8</v>
      </c>
      <c r="AF366" s="33">
        <v>13468.26</v>
      </c>
      <c r="AG366" s="33">
        <v>14768.46</v>
      </c>
      <c r="AH366" s="33">
        <v>7231.54</v>
      </c>
      <c r="AI366" s="33" t="s">
        <v>1975</v>
      </c>
      <c r="AJ366" s="33"/>
      <c r="AL366" s="35"/>
      <c r="AM366" s="35"/>
    </row>
    <row r="367" spans="1:39" ht="15.95" customHeight="1" x14ac:dyDescent="0.25">
      <c r="A367" s="11">
        <f t="shared" si="5"/>
        <v>349</v>
      </c>
      <c r="B367" s="12" t="s">
        <v>212</v>
      </c>
      <c r="C367" s="13" t="s">
        <v>477</v>
      </c>
      <c r="D367" s="13" t="s">
        <v>496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>+G367*2.87%</f>
        <v>631.4</v>
      </c>
      <c r="K367" s="14">
        <f>G367*7.1%</f>
        <v>1561.9999999999998</v>
      </c>
      <c r="L367" s="14">
        <f>G367*1.15%</f>
        <v>253</v>
      </c>
      <c r="M367" s="14">
        <f>+G367*3.04%</f>
        <v>668.8</v>
      </c>
      <c r="N367" s="14">
        <f>G367*7.09%</f>
        <v>1559.8000000000002</v>
      </c>
      <c r="O367" s="14">
        <v>1587.38</v>
      </c>
      <c r="P367" s="14">
        <f>J367+K367+L367+M367+N367</f>
        <v>4675</v>
      </c>
      <c r="Q367" s="14">
        <v>0</v>
      </c>
      <c r="R367" s="14">
        <f>+J367+M367+O367+Q367+H367+I367</f>
        <v>2887.58</v>
      </c>
      <c r="S367" s="14">
        <f>+N367+L367+K367</f>
        <v>3374.8</v>
      </c>
      <c r="T367" s="14">
        <f>+G367-R367</f>
        <v>19112.419999999998</v>
      </c>
      <c r="U367" s="60">
        <f>+AH367-T367</f>
        <v>0</v>
      </c>
      <c r="V367" t="s">
        <v>477</v>
      </c>
      <c r="W367" t="s">
        <v>496</v>
      </c>
      <c r="X367" t="s">
        <v>1729</v>
      </c>
      <c r="Y367">
        <v>39</v>
      </c>
      <c r="Z367" s="33">
        <v>22000</v>
      </c>
      <c r="AA367">
        <v>0</v>
      </c>
      <c r="AB367" s="33">
        <v>22000</v>
      </c>
      <c r="AC367">
        <v>631.4</v>
      </c>
      <c r="AD367">
        <v>0</v>
      </c>
      <c r="AE367">
        <v>668.8</v>
      </c>
      <c r="AF367" s="33">
        <v>1587.38</v>
      </c>
      <c r="AG367" s="33">
        <v>2887.58</v>
      </c>
      <c r="AH367" s="33">
        <v>19112.419999999998</v>
      </c>
      <c r="AI367" s="33" t="s">
        <v>1975</v>
      </c>
      <c r="AJ367" s="33"/>
      <c r="AL367" s="35"/>
      <c r="AM367" s="35"/>
    </row>
    <row r="368" spans="1:39" ht="15.95" customHeight="1" x14ac:dyDescent="0.25">
      <c r="A368" s="11">
        <f t="shared" si="5"/>
        <v>350</v>
      </c>
      <c r="B368" s="12" t="s">
        <v>212</v>
      </c>
      <c r="C368" s="13" t="s">
        <v>478</v>
      </c>
      <c r="D368" s="13" t="s">
        <v>1046</v>
      </c>
      <c r="E368" s="13" t="s">
        <v>29</v>
      </c>
      <c r="F368" s="13" t="s">
        <v>35</v>
      </c>
      <c r="G368" s="14">
        <v>75000</v>
      </c>
      <c r="H368" s="14">
        <v>5991.9</v>
      </c>
      <c r="I368" s="14">
        <v>0</v>
      </c>
      <c r="J368" s="14">
        <f>+G368*2.87%</f>
        <v>2152.5</v>
      </c>
      <c r="K368" s="14">
        <f>G368*7.1%</f>
        <v>5324.9999999999991</v>
      </c>
      <c r="L368" s="14">
        <f>G368*1.15%</f>
        <v>862.5</v>
      </c>
      <c r="M368" s="14">
        <f>+G368*3.04%</f>
        <v>2280</v>
      </c>
      <c r="N368" s="14">
        <f>G368*7.09%</f>
        <v>5317.5</v>
      </c>
      <c r="O368" s="14">
        <v>1597.31</v>
      </c>
      <c r="P368" s="14">
        <f>J368+K368+L368+M368+N368</f>
        <v>15937.5</v>
      </c>
      <c r="Q368" s="14">
        <v>24772.5</v>
      </c>
      <c r="R368" s="14">
        <f>+J368+M368+O368+Q368+H368+I368</f>
        <v>36794.21</v>
      </c>
      <c r="S368" s="14">
        <f>+N368+L368+K368</f>
        <v>11505</v>
      </c>
      <c r="T368" s="14">
        <f>+G368-R368</f>
        <v>38205.79</v>
      </c>
      <c r="U368" s="60">
        <f>+AH368-T368</f>
        <v>0</v>
      </c>
      <c r="V368" t="s">
        <v>478</v>
      </c>
      <c r="W368" t="s">
        <v>1046</v>
      </c>
      <c r="X368" t="s">
        <v>1471</v>
      </c>
      <c r="Y368">
        <v>2</v>
      </c>
      <c r="Z368" s="33">
        <v>75000</v>
      </c>
      <c r="AA368">
        <v>0</v>
      </c>
      <c r="AB368" s="33">
        <v>75000</v>
      </c>
      <c r="AC368" s="33">
        <v>2152.5</v>
      </c>
      <c r="AD368" s="33">
        <v>5991.9</v>
      </c>
      <c r="AE368" s="33">
        <v>2280</v>
      </c>
      <c r="AF368" s="33">
        <v>26369.81</v>
      </c>
      <c r="AG368" s="33">
        <v>36794.21</v>
      </c>
      <c r="AH368" s="33">
        <v>38205.79</v>
      </c>
      <c r="AI368" s="33" t="s">
        <v>1975</v>
      </c>
      <c r="AJ368" s="33"/>
      <c r="AL368" s="35"/>
      <c r="AM368" s="35"/>
    </row>
    <row r="369" spans="1:39" ht="15.95" customHeight="1" x14ac:dyDescent="0.25">
      <c r="A369" s="11">
        <f t="shared" si="5"/>
        <v>351</v>
      </c>
      <c r="B369" s="12" t="s">
        <v>212</v>
      </c>
      <c r="C369" s="13" t="s">
        <v>479</v>
      </c>
      <c r="D369" s="13" t="s">
        <v>496</v>
      </c>
      <c r="E369" s="13" t="s">
        <v>29</v>
      </c>
      <c r="F369" s="13" t="s">
        <v>35</v>
      </c>
      <c r="G369" s="14">
        <v>20000</v>
      </c>
      <c r="H369" s="14">
        <v>0</v>
      </c>
      <c r="I369" s="14">
        <v>0</v>
      </c>
      <c r="J369" s="14">
        <f>+G369*2.87%</f>
        <v>574</v>
      </c>
      <c r="K369" s="14">
        <f>G369*7.1%</f>
        <v>1419.9999999999998</v>
      </c>
      <c r="L369" s="14">
        <f>G369*1.15%</f>
        <v>230</v>
      </c>
      <c r="M369" s="14">
        <f>+G369*3.04%</f>
        <v>608</v>
      </c>
      <c r="N369" s="14">
        <f>G369*7.09%</f>
        <v>1418</v>
      </c>
      <c r="O369" s="14">
        <v>1587.38</v>
      </c>
      <c r="P369" s="14">
        <f>J369+K369+L369+M369+N369</f>
        <v>4250</v>
      </c>
      <c r="Q369" s="14">
        <v>0</v>
      </c>
      <c r="R369" s="14">
        <f>+J369+M369+O369+Q369+H369+I369</f>
        <v>2769.38</v>
      </c>
      <c r="S369" s="14">
        <f>+N369+L369+K369</f>
        <v>3068</v>
      </c>
      <c r="T369" s="14">
        <f>+G369-R369</f>
        <v>17230.62</v>
      </c>
      <c r="U369" s="60">
        <f>+AH369-T369</f>
        <v>0</v>
      </c>
      <c r="V369" t="s">
        <v>479</v>
      </c>
      <c r="W369" t="s">
        <v>496</v>
      </c>
      <c r="X369" t="s">
        <v>1465</v>
      </c>
      <c r="Y369">
        <v>44</v>
      </c>
      <c r="Z369" s="33">
        <v>20000</v>
      </c>
      <c r="AA369">
        <v>0</v>
      </c>
      <c r="AB369" s="33">
        <v>20000</v>
      </c>
      <c r="AC369">
        <v>574</v>
      </c>
      <c r="AD369">
        <v>0</v>
      </c>
      <c r="AE369">
        <v>608</v>
      </c>
      <c r="AF369" s="33">
        <v>1587.38</v>
      </c>
      <c r="AG369" s="33">
        <v>2769.38</v>
      </c>
      <c r="AH369" s="33">
        <v>17230.62</v>
      </c>
      <c r="AI369" s="33" t="s">
        <v>1975</v>
      </c>
      <c r="AJ369" s="33"/>
      <c r="AL369" s="35"/>
      <c r="AM369" s="35"/>
    </row>
    <row r="370" spans="1:39" ht="15.95" customHeight="1" x14ac:dyDescent="0.25">
      <c r="A370" s="11">
        <f t="shared" si="5"/>
        <v>352</v>
      </c>
      <c r="B370" s="12" t="s">
        <v>212</v>
      </c>
      <c r="C370" s="13" t="s">
        <v>480</v>
      </c>
      <c r="D370" s="13" t="s">
        <v>165</v>
      </c>
      <c r="E370" s="13" t="s">
        <v>29</v>
      </c>
      <c r="F370" s="13" t="s">
        <v>30</v>
      </c>
      <c r="G370" s="14">
        <v>22000</v>
      </c>
      <c r="H370" s="14">
        <v>0</v>
      </c>
      <c r="I370" s="14">
        <v>0</v>
      </c>
      <c r="J370" s="14">
        <f>+G370*2.87%</f>
        <v>631.4</v>
      </c>
      <c r="K370" s="14">
        <f>G370*7.1%</f>
        <v>1561.9999999999998</v>
      </c>
      <c r="L370" s="14">
        <f>G370*1.15%</f>
        <v>253</v>
      </c>
      <c r="M370" s="14">
        <f>+G370*3.04%</f>
        <v>668.8</v>
      </c>
      <c r="N370" s="14">
        <f>G370*7.09%</f>
        <v>1559.8000000000002</v>
      </c>
      <c r="O370" s="14">
        <v>0</v>
      </c>
      <c r="P370" s="14">
        <f>J370+K370+L370+M370+N370</f>
        <v>4675</v>
      </c>
      <c r="Q370" s="14">
        <f>+AF370</f>
        <v>0</v>
      </c>
      <c r="R370" s="14">
        <f>+J370+M370+O370+Q370+H370+I370</f>
        <v>1300.1999999999998</v>
      </c>
      <c r="S370" s="14">
        <f>+N370+L370+K370</f>
        <v>3374.8</v>
      </c>
      <c r="T370" s="14">
        <f>+G370-R370</f>
        <v>20699.8</v>
      </c>
      <c r="U370" s="60">
        <f>+AH370-T370</f>
        <v>0</v>
      </c>
      <c r="V370" t="s">
        <v>480</v>
      </c>
      <c r="W370" t="s">
        <v>165</v>
      </c>
      <c r="X370" t="s">
        <v>1490</v>
      </c>
      <c r="Y370">
        <v>21</v>
      </c>
      <c r="Z370" s="33">
        <v>22000</v>
      </c>
      <c r="AA370">
        <v>0</v>
      </c>
      <c r="AB370" s="33">
        <v>22000</v>
      </c>
      <c r="AC370">
        <v>631.4</v>
      </c>
      <c r="AD370">
        <v>0</v>
      </c>
      <c r="AE370">
        <v>668.8</v>
      </c>
      <c r="AF370">
        <v>0</v>
      </c>
      <c r="AG370" s="33">
        <v>1300.2</v>
      </c>
      <c r="AH370" s="33">
        <v>20699.8</v>
      </c>
      <c r="AI370" s="33" t="s">
        <v>1975</v>
      </c>
      <c r="AJ370" s="33"/>
      <c r="AL370" s="35"/>
      <c r="AM370" s="35"/>
    </row>
    <row r="371" spans="1:39" ht="15.95" customHeight="1" x14ac:dyDescent="0.25">
      <c r="A371" s="11">
        <f t="shared" si="5"/>
        <v>353</v>
      </c>
      <c r="B371" s="12" t="s">
        <v>212</v>
      </c>
      <c r="C371" s="13" t="s">
        <v>481</v>
      </c>
      <c r="D371" s="13" t="s">
        <v>37</v>
      </c>
      <c r="E371" s="13" t="s">
        <v>29</v>
      </c>
      <c r="F371" s="13" t="s">
        <v>35</v>
      </c>
      <c r="G371" s="14">
        <v>34000</v>
      </c>
      <c r="H371" s="14">
        <v>0</v>
      </c>
      <c r="I371" s="14">
        <v>0</v>
      </c>
      <c r="J371" s="14">
        <f>+G371*2.87%</f>
        <v>975.8</v>
      </c>
      <c r="K371" s="14">
        <f>G371*7.1%</f>
        <v>2414</v>
      </c>
      <c r="L371" s="14">
        <f>G371*1.15%</f>
        <v>391</v>
      </c>
      <c r="M371" s="14">
        <f>+G371*3.04%</f>
        <v>1033.5999999999999</v>
      </c>
      <c r="N371" s="14">
        <f>G371*7.09%</f>
        <v>2410.6000000000004</v>
      </c>
      <c r="O371" s="14">
        <v>0</v>
      </c>
      <c r="P371" s="14">
        <f>J371+K371+L371+M371+N371</f>
        <v>7225</v>
      </c>
      <c r="Q371" s="14">
        <f>+AF371</f>
        <v>5462.43</v>
      </c>
      <c r="R371" s="14">
        <f>+J371+M371+O371+Q371+H371+I371</f>
        <v>7471.83</v>
      </c>
      <c r="S371" s="14">
        <f>+N371+L371+K371</f>
        <v>5215.6000000000004</v>
      </c>
      <c r="T371" s="14">
        <f>+G371-R371</f>
        <v>26528.17</v>
      </c>
      <c r="U371" s="60">
        <f>+AH371-T371</f>
        <v>0</v>
      </c>
      <c r="V371" t="s">
        <v>481</v>
      </c>
      <c r="W371" t="s">
        <v>37</v>
      </c>
      <c r="X371" t="s">
        <v>1498</v>
      </c>
      <c r="Y371">
        <v>8</v>
      </c>
      <c r="Z371" s="33">
        <v>34000</v>
      </c>
      <c r="AA371">
        <v>0</v>
      </c>
      <c r="AB371" s="33">
        <v>34000</v>
      </c>
      <c r="AC371">
        <v>975.8</v>
      </c>
      <c r="AD371">
        <v>0</v>
      </c>
      <c r="AE371" s="33">
        <v>1033.5999999999999</v>
      </c>
      <c r="AF371" s="33">
        <v>5462.43</v>
      </c>
      <c r="AG371" s="33">
        <v>7471.83</v>
      </c>
      <c r="AH371" s="33">
        <v>26528.17</v>
      </c>
      <c r="AI371" s="33" t="s">
        <v>1975</v>
      </c>
      <c r="AJ371" s="33"/>
      <c r="AL371" s="35"/>
      <c r="AM371" s="35"/>
    </row>
    <row r="372" spans="1:39" ht="15.95" customHeight="1" x14ac:dyDescent="0.25">
      <c r="A372" s="11">
        <f t="shared" si="5"/>
        <v>354</v>
      </c>
      <c r="B372" s="12" t="s">
        <v>212</v>
      </c>
      <c r="C372" s="13" t="s">
        <v>482</v>
      </c>
      <c r="D372" s="13" t="s">
        <v>221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>+G372*2.87%</f>
        <v>631.4</v>
      </c>
      <c r="K372" s="14">
        <f>G372*7.1%</f>
        <v>1561.9999999999998</v>
      </c>
      <c r="L372" s="14">
        <f>G372*1.15%</f>
        <v>253</v>
      </c>
      <c r="M372" s="14">
        <f>+G372*3.04%</f>
        <v>668.8</v>
      </c>
      <c r="N372" s="14">
        <f>G372*7.09%</f>
        <v>1559.8000000000002</v>
      </c>
      <c r="O372" s="14">
        <v>0</v>
      </c>
      <c r="P372" s="14">
        <f>J372+K372+L372+M372+N372</f>
        <v>4675</v>
      </c>
      <c r="Q372" s="14">
        <f>+AF372</f>
        <v>8306.5499999999993</v>
      </c>
      <c r="R372" s="14">
        <f>+J372+M372+O372+Q372+H372+I372</f>
        <v>9606.75</v>
      </c>
      <c r="S372" s="14">
        <f>+N372+L372+K372</f>
        <v>3374.8</v>
      </c>
      <c r="T372" s="14">
        <f>+G372-R372</f>
        <v>12393.25</v>
      </c>
      <c r="U372" s="60">
        <f>+AH372-T372</f>
        <v>0</v>
      </c>
      <c r="V372" t="s">
        <v>482</v>
      </c>
      <c r="W372" t="s">
        <v>221</v>
      </c>
      <c r="X372" t="s">
        <v>1528</v>
      </c>
      <c r="Y372">
        <v>45</v>
      </c>
      <c r="Z372" s="33">
        <v>22000</v>
      </c>
      <c r="AA372">
        <v>0</v>
      </c>
      <c r="AB372" s="33">
        <v>22000</v>
      </c>
      <c r="AC372">
        <v>631.4</v>
      </c>
      <c r="AD372">
        <v>0</v>
      </c>
      <c r="AE372">
        <v>668.8</v>
      </c>
      <c r="AF372" s="33">
        <v>8306.5499999999993</v>
      </c>
      <c r="AG372" s="33">
        <v>9606.75</v>
      </c>
      <c r="AH372" s="33">
        <v>12393.25</v>
      </c>
      <c r="AI372" s="33" t="s">
        <v>1975</v>
      </c>
      <c r="AJ372" s="33"/>
      <c r="AL372" s="35"/>
      <c r="AM372" s="35"/>
    </row>
    <row r="373" spans="1:39" ht="15.95" customHeight="1" x14ac:dyDescent="0.25">
      <c r="A373" s="11">
        <f t="shared" si="5"/>
        <v>355</v>
      </c>
      <c r="B373" s="12" t="s">
        <v>212</v>
      </c>
      <c r="C373" s="13" t="s">
        <v>483</v>
      </c>
      <c r="D373" s="13" t="s">
        <v>165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>+G373*2.87%</f>
        <v>631.4</v>
      </c>
      <c r="K373" s="14">
        <f>G373*7.1%</f>
        <v>1561.9999999999998</v>
      </c>
      <c r="L373" s="14">
        <f>G373*1.15%</f>
        <v>253</v>
      </c>
      <c r="M373" s="14">
        <f>+G373*3.04%</f>
        <v>668.8</v>
      </c>
      <c r="N373" s="14">
        <f>G373*7.09%</f>
        <v>1559.8000000000002</v>
      </c>
      <c r="O373" s="14">
        <v>0</v>
      </c>
      <c r="P373" s="14">
        <f>J373+K373+L373+M373+N373</f>
        <v>4675</v>
      </c>
      <c r="Q373" s="14">
        <f>+AF373</f>
        <v>0</v>
      </c>
      <c r="R373" s="14">
        <f>+J373+M373+O373+Q373+H373+I373</f>
        <v>1300.1999999999998</v>
      </c>
      <c r="S373" s="14">
        <f>+N373+L373+K373</f>
        <v>3374.8</v>
      </c>
      <c r="T373" s="14">
        <f>+G373-R373</f>
        <v>20699.8</v>
      </c>
      <c r="U373" s="60">
        <f>+AH373-T373</f>
        <v>0</v>
      </c>
      <c r="V373" t="s">
        <v>483</v>
      </c>
      <c r="W373" t="s">
        <v>165</v>
      </c>
      <c r="X373" t="s">
        <v>1511</v>
      </c>
      <c r="Y373">
        <v>29</v>
      </c>
      <c r="Z373" s="33">
        <v>22000</v>
      </c>
      <c r="AA373">
        <v>0</v>
      </c>
      <c r="AB373" s="33">
        <v>22000</v>
      </c>
      <c r="AC373">
        <v>631.4</v>
      </c>
      <c r="AD373">
        <v>0</v>
      </c>
      <c r="AE373">
        <v>668.8</v>
      </c>
      <c r="AF373">
        <v>0</v>
      </c>
      <c r="AG373" s="33">
        <v>1300.2</v>
      </c>
      <c r="AH373" s="33">
        <v>20699.8</v>
      </c>
      <c r="AI373" s="33" t="s">
        <v>1975</v>
      </c>
      <c r="AJ373" s="33"/>
      <c r="AL373" s="35"/>
      <c r="AM373" s="35"/>
    </row>
    <row r="374" spans="1:39" ht="15.95" customHeight="1" x14ac:dyDescent="0.25">
      <c r="A374" s="11">
        <f t="shared" si="5"/>
        <v>356</v>
      </c>
      <c r="B374" s="12" t="s">
        <v>212</v>
      </c>
      <c r="C374" s="13" t="s">
        <v>484</v>
      </c>
      <c r="D374" s="13" t="s">
        <v>165</v>
      </c>
      <c r="E374" s="13" t="s">
        <v>29</v>
      </c>
      <c r="F374" s="13" t="s">
        <v>30</v>
      </c>
      <c r="G374" s="14">
        <v>22000</v>
      </c>
      <c r="H374" s="14">
        <v>0</v>
      </c>
      <c r="I374" s="14">
        <v>0</v>
      </c>
      <c r="J374" s="14">
        <f>+G374*2.87%</f>
        <v>631.4</v>
      </c>
      <c r="K374" s="14">
        <f>G374*7.1%</f>
        <v>1561.9999999999998</v>
      </c>
      <c r="L374" s="14">
        <f>G374*1.15%</f>
        <v>253</v>
      </c>
      <c r="M374" s="14">
        <f>+G374*3.04%</f>
        <v>668.8</v>
      </c>
      <c r="N374" s="14">
        <f>G374*7.09%</f>
        <v>1559.8000000000002</v>
      </c>
      <c r="O374" s="14">
        <v>0</v>
      </c>
      <c r="P374" s="14">
        <f>J374+K374+L374+M374+N374</f>
        <v>4675</v>
      </c>
      <c r="Q374" s="14">
        <f>+AF374</f>
        <v>0</v>
      </c>
      <c r="R374" s="14">
        <f>+J374+M374+O374+Q374+H374+I374</f>
        <v>1300.1999999999998</v>
      </c>
      <c r="S374" s="14">
        <f>+N374+L374+K374</f>
        <v>3374.8</v>
      </c>
      <c r="T374" s="14">
        <f>+G374-R374</f>
        <v>20699.8</v>
      </c>
      <c r="U374" s="60">
        <f>+AH374-T374</f>
        <v>0</v>
      </c>
      <c r="V374" t="s">
        <v>484</v>
      </c>
      <c r="W374" t="s">
        <v>165</v>
      </c>
      <c r="X374" t="s">
        <v>1485</v>
      </c>
      <c r="Y374">
        <v>30</v>
      </c>
      <c r="Z374" s="33">
        <v>22000</v>
      </c>
      <c r="AA374">
        <v>0</v>
      </c>
      <c r="AB374" s="33">
        <v>22000</v>
      </c>
      <c r="AC374">
        <v>631.4</v>
      </c>
      <c r="AD374">
        <v>0</v>
      </c>
      <c r="AE374">
        <v>668.8</v>
      </c>
      <c r="AF374">
        <v>0</v>
      </c>
      <c r="AG374" s="33">
        <v>1300.2</v>
      </c>
      <c r="AH374" s="33">
        <v>20699.8</v>
      </c>
      <c r="AI374" s="33" t="s">
        <v>1975</v>
      </c>
      <c r="AJ374" s="33"/>
      <c r="AL374" s="35"/>
      <c r="AM374" s="35"/>
    </row>
    <row r="375" spans="1:39" ht="15.95" customHeight="1" x14ac:dyDescent="0.25">
      <c r="A375" s="11">
        <f t="shared" si="5"/>
        <v>357</v>
      </c>
      <c r="B375" s="12" t="s">
        <v>212</v>
      </c>
      <c r="C375" s="59" t="s">
        <v>485</v>
      </c>
      <c r="D375" s="13" t="s">
        <v>165</v>
      </c>
      <c r="E375" s="13" t="s">
        <v>29</v>
      </c>
      <c r="F375" s="13" t="s">
        <v>30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G375*7.1%</f>
        <v>1561.9999999999998</v>
      </c>
      <c r="L375" s="14">
        <f>G375*1.15%</f>
        <v>253</v>
      </c>
      <c r="M375" s="14">
        <f>+G375*3.04%</f>
        <v>668.8</v>
      </c>
      <c r="N375" s="14">
        <f>G375*7.09%</f>
        <v>1559.8000000000002</v>
      </c>
      <c r="O375" s="14">
        <v>0</v>
      </c>
      <c r="P375" s="14">
        <f>J375+K375+L375+M375+N375</f>
        <v>4675</v>
      </c>
      <c r="Q375" s="14">
        <f>+AF375</f>
        <v>0</v>
      </c>
      <c r="R375" s="14">
        <f>+J375+M375+O375+Q375+H375+I375</f>
        <v>1300.1999999999998</v>
      </c>
      <c r="S375" s="14">
        <f>+N375+L375+K375</f>
        <v>3374.8</v>
      </c>
      <c r="T375" s="14">
        <f>+G375-R375</f>
        <v>20699.8</v>
      </c>
      <c r="U375" s="60">
        <f>+AH375-T375</f>
        <v>0</v>
      </c>
      <c r="V375" t="s">
        <v>485</v>
      </c>
      <c r="W375" t="s">
        <v>165</v>
      </c>
      <c r="X375" t="s">
        <v>1570</v>
      </c>
      <c r="Y375">
        <v>23</v>
      </c>
      <c r="Z375" s="33">
        <v>22000</v>
      </c>
      <c r="AA375">
        <v>0</v>
      </c>
      <c r="AB375" s="33">
        <v>22000</v>
      </c>
      <c r="AC375">
        <v>631.4</v>
      </c>
      <c r="AD375">
        <v>0</v>
      </c>
      <c r="AE375">
        <v>668.8</v>
      </c>
      <c r="AF375">
        <v>0</v>
      </c>
      <c r="AG375" s="33">
        <v>1300.2</v>
      </c>
      <c r="AH375" s="33">
        <v>20699.8</v>
      </c>
      <c r="AI375" s="33" t="s">
        <v>1975</v>
      </c>
      <c r="AJ375" s="33"/>
      <c r="AL375" s="35"/>
      <c r="AM375" s="35"/>
    </row>
    <row r="376" spans="1:39" ht="15.95" customHeight="1" x14ac:dyDescent="0.25">
      <c r="A376" s="11">
        <f t="shared" si="5"/>
        <v>358</v>
      </c>
      <c r="B376" s="12" t="s">
        <v>212</v>
      </c>
      <c r="C376" s="13" t="s">
        <v>486</v>
      </c>
      <c r="D376" s="13" t="s">
        <v>496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G376*7.1%</f>
        <v>1561.9999999999998</v>
      </c>
      <c r="L376" s="14">
        <f>G376*1.15%</f>
        <v>253</v>
      </c>
      <c r="M376" s="14">
        <f>+G376*3.04%</f>
        <v>668.8</v>
      </c>
      <c r="N376" s="14">
        <f>G376*7.09%</f>
        <v>1559.8000000000002</v>
      </c>
      <c r="O376" s="14">
        <v>0</v>
      </c>
      <c r="P376" s="14">
        <f>J376+K376+L376+M376+N376</f>
        <v>4675</v>
      </c>
      <c r="Q376" s="14">
        <f>+AF376</f>
        <v>0</v>
      </c>
      <c r="R376" s="14">
        <f>+J376+M376+O376+Q376+H376+I376</f>
        <v>1300.1999999999998</v>
      </c>
      <c r="S376" s="14">
        <f>+N376+L376+K376</f>
        <v>3374.8</v>
      </c>
      <c r="T376" s="14">
        <f>+G376-R376</f>
        <v>20699.8</v>
      </c>
      <c r="U376" s="60">
        <f>+AH376-T376</f>
        <v>0</v>
      </c>
      <c r="V376" t="s">
        <v>486</v>
      </c>
      <c r="W376" t="s">
        <v>496</v>
      </c>
      <c r="X376" t="s">
        <v>1520</v>
      </c>
      <c r="Y376">
        <v>1</v>
      </c>
      <c r="Z376" s="33">
        <v>22000</v>
      </c>
      <c r="AA376">
        <v>0</v>
      </c>
      <c r="AB376" s="33">
        <v>22000</v>
      </c>
      <c r="AC376">
        <v>631.4</v>
      </c>
      <c r="AD376">
        <v>0</v>
      </c>
      <c r="AE376">
        <v>668.8</v>
      </c>
      <c r="AF376">
        <v>0</v>
      </c>
      <c r="AG376" s="33">
        <v>1300.2</v>
      </c>
      <c r="AH376" s="33">
        <v>20699.8</v>
      </c>
      <c r="AI376" s="33" t="s">
        <v>1975</v>
      </c>
      <c r="AJ376" s="33"/>
      <c r="AL376" s="35"/>
      <c r="AM376" s="35"/>
    </row>
    <row r="377" spans="1:39" ht="15.95" customHeight="1" x14ac:dyDescent="0.25">
      <c r="A377" s="11">
        <f t="shared" si="5"/>
        <v>359</v>
      </c>
      <c r="B377" s="12" t="s">
        <v>212</v>
      </c>
      <c r="C377" s="13" t="s">
        <v>487</v>
      </c>
      <c r="D377" s="13" t="s">
        <v>37</v>
      </c>
      <c r="E377" s="13" t="s">
        <v>29</v>
      </c>
      <c r="F377" s="13" t="s">
        <v>35</v>
      </c>
      <c r="G377" s="14">
        <v>34000</v>
      </c>
      <c r="H377" s="14">
        <v>0</v>
      </c>
      <c r="I377" s="14">
        <v>0</v>
      </c>
      <c r="J377" s="14">
        <f>+G377*2.87%</f>
        <v>975.8</v>
      </c>
      <c r="K377" s="14">
        <f>G377*7.1%</f>
        <v>2414</v>
      </c>
      <c r="L377" s="14">
        <f>G377*1.15%</f>
        <v>391</v>
      </c>
      <c r="M377" s="14">
        <f>+G377*3.04%</f>
        <v>1033.5999999999999</v>
      </c>
      <c r="N377" s="14">
        <f>G377*7.09%</f>
        <v>2410.6000000000004</v>
      </c>
      <c r="O377" s="14">
        <v>0</v>
      </c>
      <c r="P377" s="14">
        <f>J377+K377+L377+M377+N377</f>
        <v>7225</v>
      </c>
      <c r="Q377" s="14">
        <f>+AF377</f>
        <v>0</v>
      </c>
      <c r="R377" s="14">
        <f>+J377+M377+O377+Q377+H377+I377</f>
        <v>2009.3999999999999</v>
      </c>
      <c r="S377" s="14">
        <f>+N377+L377+K377</f>
        <v>5215.6000000000004</v>
      </c>
      <c r="T377" s="14">
        <f>+G377-R377</f>
        <v>31990.6</v>
      </c>
      <c r="U377" s="60">
        <f>+AH377-T377</f>
        <v>0</v>
      </c>
      <c r="V377" t="s">
        <v>487</v>
      </c>
      <c r="W377" t="s">
        <v>37</v>
      </c>
      <c r="X377" t="s">
        <v>1666</v>
      </c>
      <c r="Y377">
        <v>9</v>
      </c>
      <c r="Z377" s="33">
        <v>34000</v>
      </c>
      <c r="AA377">
        <v>0</v>
      </c>
      <c r="AB377" s="33">
        <v>34000</v>
      </c>
      <c r="AC377">
        <v>975.8</v>
      </c>
      <c r="AD377">
        <v>0</v>
      </c>
      <c r="AE377" s="33">
        <v>1033.5999999999999</v>
      </c>
      <c r="AF377">
        <v>0</v>
      </c>
      <c r="AG377" s="33">
        <v>2009.4</v>
      </c>
      <c r="AH377" s="33">
        <v>31990.6</v>
      </c>
      <c r="AI377" s="33" t="s">
        <v>1975</v>
      </c>
      <c r="AJ377" s="33"/>
      <c r="AL377" s="35"/>
      <c r="AM377" s="35"/>
    </row>
    <row r="378" spans="1:39" ht="15.95" customHeight="1" x14ac:dyDescent="0.25">
      <c r="A378" s="11">
        <f t="shared" si="5"/>
        <v>360</v>
      </c>
      <c r="B378" s="12" t="s">
        <v>212</v>
      </c>
      <c r="C378" s="13" t="s">
        <v>488</v>
      </c>
      <c r="D378" s="13" t="s">
        <v>165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>+G378*2.87%</f>
        <v>631.4</v>
      </c>
      <c r="K378" s="14">
        <f>G378*7.1%</f>
        <v>1561.9999999999998</v>
      </c>
      <c r="L378" s="14">
        <f>G378*1.15%</f>
        <v>253</v>
      </c>
      <c r="M378" s="14">
        <f>+G378*3.04%</f>
        <v>668.8</v>
      </c>
      <c r="N378" s="14">
        <f>G378*7.09%</f>
        <v>1559.8000000000002</v>
      </c>
      <c r="O378" s="14">
        <v>0</v>
      </c>
      <c r="P378" s="14">
        <f>J378+K378+L378+M378+N378</f>
        <v>4675</v>
      </c>
      <c r="Q378" s="14">
        <f>+AF378</f>
        <v>1706</v>
      </c>
      <c r="R378" s="14">
        <f>+J378+M378+O378+Q378+H378+I378</f>
        <v>3006.2</v>
      </c>
      <c r="S378" s="14">
        <f>+N378+L378+K378</f>
        <v>3374.8</v>
      </c>
      <c r="T378" s="14">
        <f>+G378-R378</f>
        <v>18993.8</v>
      </c>
      <c r="U378" s="60">
        <f>+AH378-T378</f>
        <v>0</v>
      </c>
      <c r="V378" t="s">
        <v>488</v>
      </c>
      <c r="W378" t="s">
        <v>165</v>
      </c>
      <c r="X378" t="s">
        <v>1529</v>
      </c>
      <c r="Y378">
        <v>24</v>
      </c>
      <c r="Z378" s="33">
        <v>22000</v>
      </c>
      <c r="AA378">
        <v>0</v>
      </c>
      <c r="AB378" s="33">
        <v>22000</v>
      </c>
      <c r="AC378">
        <v>631.4</v>
      </c>
      <c r="AD378">
        <v>0</v>
      </c>
      <c r="AE378">
        <v>668.8</v>
      </c>
      <c r="AF378" s="33">
        <v>1706</v>
      </c>
      <c r="AG378" s="33">
        <v>3006.2</v>
      </c>
      <c r="AH378" s="33">
        <v>18993.8</v>
      </c>
      <c r="AI378" s="33" t="s">
        <v>1975</v>
      </c>
      <c r="AJ378" s="33"/>
      <c r="AL378" s="35"/>
      <c r="AM378" s="35"/>
    </row>
    <row r="379" spans="1:39" ht="15.95" customHeight="1" x14ac:dyDescent="0.25">
      <c r="A379" s="11">
        <f t="shared" si="5"/>
        <v>361</v>
      </c>
      <c r="B379" s="12" t="s">
        <v>212</v>
      </c>
      <c r="C379" s="13" t="s">
        <v>489</v>
      </c>
      <c r="D379" s="13" t="s">
        <v>496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G379*7.1%</f>
        <v>1561.9999999999998</v>
      </c>
      <c r="L379" s="14">
        <f>G379*1.15%</f>
        <v>253</v>
      </c>
      <c r="M379" s="14">
        <f>+G379*3.04%</f>
        <v>668.8</v>
      </c>
      <c r="N379" s="14">
        <f>G379*7.09%</f>
        <v>1559.8000000000002</v>
      </c>
      <c r="O379" s="14">
        <v>0</v>
      </c>
      <c r="P379" s="14">
        <f>J379+K379+L379+M379+N379</f>
        <v>4675</v>
      </c>
      <c r="Q379" s="14">
        <f>+AF379</f>
        <v>0</v>
      </c>
      <c r="R379" s="14">
        <f>+J379+M379+O379+Q379+H379+I379</f>
        <v>1300.1999999999998</v>
      </c>
      <c r="S379" s="14">
        <f>+N379+L379+K379</f>
        <v>3374.8</v>
      </c>
      <c r="T379" s="14">
        <f>+G379-R379</f>
        <v>20699.8</v>
      </c>
      <c r="U379" s="60">
        <f>+AH379-T379</f>
        <v>0</v>
      </c>
      <c r="V379" t="s">
        <v>489</v>
      </c>
      <c r="W379" t="s">
        <v>496</v>
      </c>
      <c r="X379" t="s">
        <v>1523</v>
      </c>
      <c r="Y379">
        <v>40</v>
      </c>
      <c r="Z379" s="33">
        <v>22000</v>
      </c>
      <c r="AA379">
        <v>0</v>
      </c>
      <c r="AB379" s="33">
        <v>22000</v>
      </c>
      <c r="AC379">
        <v>631.4</v>
      </c>
      <c r="AD379">
        <v>0</v>
      </c>
      <c r="AE379">
        <v>668.8</v>
      </c>
      <c r="AF379">
        <v>0</v>
      </c>
      <c r="AG379" s="33">
        <v>1300.2</v>
      </c>
      <c r="AH379" s="33">
        <v>20699.8</v>
      </c>
      <c r="AI379" s="33" t="s">
        <v>1975</v>
      </c>
      <c r="AJ379" s="33"/>
      <c r="AL379" s="35"/>
      <c r="AM379" s="35"/>
    </row>
    <row r="380" spans="1:39" ht="15.95" customHeight="1" x14ac:dyDescent="0.25">
      <c r="A380" s="11">
        <f t="shared" si="5"/>
        <v>362</v>
      </c>
      <c r="B380" s="12" t="s">
        <v>212</v>
      </c>
      <c r="C380" s="13" t="s">
        <v>490</v>
      </c>
      <c r="D380" s="13" t="s">
        <v>496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>+G380*2.87%</f>
        <v>631.4</v>
      </c>
      <c r="K380" s="14">
        <f>G380*7.1%</f>
        <v>1561.9999999999998</v>
      </c>
      <c r="L380" s="14">
        <f>G380*1.15%</f>
        <v>253</v>
      </c>
      <c r="M380" s="14">
        <f>+G380*3.04%</f>
        <v>668.8</v>
      </c>
      <c r="N380" s="14">
        <f>G380*7.09%</f>
        <v>1559.8000000000002</v>
      </c>
      <c r="O380" s="14">
        <v>0</v>
      </c>
      <c r="P380" s="14">
        <f>J380+K380+L380+M380+N380</f>
        <v>4675</v>
      </c>
      <c r="Q380" s="14">
        <f>+AF380</f>
        <v>0</v>
      </c>
      <c r="R380" s="14">
        <f>+J380+M380+O380+Q380+H380+I380</f>
        <v>1300.1999999999998</v>
      </c>
      <c r="S380" s="14">
        <f>+N380+L380+K380</f>
        <v>3374.8</v>
      </c>
      <c r="T380" s="14">
        <f>+G380-R380</f>
        <v>20699.8</v>
      </c>
      <c r="U380" s="60">
        <f>+AH380-T380</f>
        <v>0</v>
      </c>
      <c r="V380" t="s">
        <v>490</v>
      </c>
      <c r="W380" t="s">
        <v>496</v>
      </c>
      <c r="X380" t="s">
        <v>1482</v>
      </c>
      <c r="Y380">
        <v>41</v>
      </c>
      <c r="Z380" s="33">
        <v>22000</v>
      </c>
      <c r="AA380">
        <v>0</v>
      </c>
      <c r="AB380" s="33">
        <v>22000</v>
      </c>
      <c r="AC380">
        <v>631.4</v>
      </c>
      <c r="AD380">
        <v>0</v>
      </c>
      <c r="AE380">
        <v>668.8</v>
      </c>
      <c r="AF380">
        <v>0</v>
      </c>
      <c r="AG380" s="33">
        <v>1300.2</v>
      </c>
      <c r="AH380" s="33">
        <v>20699.8</v>
      </c>
      <c r="AI380" s="33" t="s">
        <v>1975</v>
      </c>
      <c r="AJ380" s="33"/>
      <c r="AL380" s="35"/>
      <c r="AM380" s="35"/>
    </row>
    <row r="381" spans="1:39" ht="15.95" customHeight="1" x14ac:dyDescent="0.25">
      <c r="A381" s="11">
        <f t="shared" si="5"/>
        <v>363</v>
      </c>
      <c r="B381" s="12" t="s">
        <v>212</v>
      </c>
      <c r="C381" s="13" t="s">
        <v>491</v>
      </c>
      <c r="D381" s="13" t="s">
        <v>379</v>
      </c>
      <c r="E381" s="13" t="s">
        <v>29</v>
      </c>
      <c r="F381" s="13" t="s">
        <v>30</v>
      </c>
      <c r="G381" s="14">
        <v>45000</v>
      </c>
      <c r="H381" s="14">
        <v>1148.33</v>
      </c>
      <c r="I381" s="14">
        <v>0</v>
      </c>
      <c r="J381" s="14">
        <f>+G381*2.87%</f>
        <v>1291.5</v>
      </c>
      <c r="K381" s="14">
        <f>G381*7.1%</f>
        <v>3194.9999999999995</v>
      </c>
      <c r="L381" s="14">
        <f>G381*1.15%</f>
        <v>517.5</v>
      </c>
      <c r="M381" s="14">
        <f>+G381*3.04%</f>
        <v>1368</v>
      </c>
      <c r="N381" s="14">
        <f>G381*7.09%</f>
        <v>3190.5</v>
      </c>
      <c r="O381" s="14">
        <v>0</v>
      </c>
      <c r="P381" s="14">
        <f>J381+K381+L381+M381+N381</f>
        <v>9562.5</v>
      </c>
      <c r="Q381" s="14">
        <f>+AF381</f>
        <v>0</v>
      </c>
      <c r="R381" s="14">
        <f>+J381+M381+O381+Q381+H381+I381</f>
        <v>3807.83</v>
      </c>
      <c r="S381" s="14">
        <f>+N381+L381+K381</f>
        <v>6903</v>
      </c>
      <c r="T381" s="14">
        <f>+G381-R381</f>
        <v>41192.17</v>
      </c>
      <c r="U381" s="60">
        <f>+AH381-T381</f>
        <v>0</v>
      </c>
      <c r="V381" t="s">
        <v>491</v>
      </c>
      <c r="W381" t="s">
        <v>379</v>
      </c>
      <c r="X381" t="s">
        <v>1476</v>
      </c>
      <c r="Y381">
        <v>30</v>
      </c>
      <c r="Z381" s="33">
        <v>45000</v>
      </c>
      <c r="AA381">
        <v>0</v>
      </c>
      <c r="AB381" s="33">
        <v>45000</v>
      </c>
      <c r="AC381" s="33">
        <v>1291.5</v>
      </c>
      <c r="AD381" s="33">
        <v>1148.33</v>
      </c>
      <c r="AE381" s="33">
        <v>1368</v>
      </c>
      <c r="AF381">
        <v>0</v>
      </c>
      <c r="AG381" s="33">
        <v>3807.83</v>
      </c>
      <c r="AH381" s="33">
        <v>41192.17</v>
      </c>
      <c r="AI381" s="33" t="s">
        <v>1975</v>
      </c>
      <c r="AJ381" s="33"/>
      <c r="AL381" s="35"/>
      <c r="AM381" s="35"/>
    </row>
    <row r="382" spans="1:39" ht="15.95" customHeight="1" x14ac:dyDescent="0.25">
      <c r="A382" s="11">
        <f t="shared" si="5"/>
        <v>364</v>
      </c>
      <c r="B382" s="12" t="s">
        <v>212</v>
      </c>
      <c r="C382" s="13" t="s">
        <v>492</v>
      </c>
      <c r="D382" s="13" t="s">
        <v>496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>+G382*2.87%</f>
        <v>631.4</v>
      </c>
      <c r="K382" s="14">
        <f>G382*7.1%</f>
        <v>1561.9999999999998</v>
      </c>
      <c r="L382" s="14">
        <f>G382*1.15%</f>
        <v>253</v>
      </c>
      <c r="M382" s="14">
        <f>+G382*3.04%</f>
        <v>668.8</v>
      </c>
      <c r="N382" s="14">
        <f>G382*7.09%</f>
        <v>1559.8000000000002</v>
      </c>
      <c r="O382" s="14">
        <v>0</v>
      </c>
      <c r="P382" s="14">
        <f>J382+K382+L382+M382+N382</f>
        <v>4675</v>
      </c>
      <c r="Q382" s="14">
        <f>+AF382</f>
        <v>0</v>
      </c>
      <c r="R382" s="14">
        <f>+J382+M382+O382+Q382+H382+I382</f>
        <v>1300.1999999999998</v>
      </c>
      <c r="S382" s="14">
        <f>+N382+L382+K382</f>
        <v>3374.8</v>
      </c>
      <c r="T382" s="14">
        <f>+G382-R382</f>
        <v>20699.8</v>
      </c>
      <c r="U382" s="60">
        <f>+AH382-T382</f>
        <v>0</v>
      </c>
      <c r="V382" t="s">
        <v>492</v>
      </c>
      <c r="W382" t="s">
        <v>496</v>
      </c>
      <c r="X382" t="s">
        <v>1464</v>
      </c>
      <c r="Y382">
        <v>34</v>
      </c>
      <c r="Z382" s="33">
        <v>22000</v>
      </c>
      <c r="AA382">
        <v>0</v>
      </c>
      <c r="AB382" s="33">
        <v>22000</v>
      </c>
      <c r="AC382">
        <v>631.4</v>
      </c>
      <c r="AD382">
        <v>0</v>
      </c>
      <c r="AE382">
        <v>668.8</v>
      </c>
      <c r="AF382">
        <v>0</v>
      </c>
      <c r="AG382" s="33">
        <v>1300.2</v>
      </c>
      <c r="AH382" s="33">
        <v>20699.8</v>
      </c>
      <c r="AI382" s="33" t="s">
        <v>1975</v>
      </c>
      <c r="AJ382" s="33"/>
      <c r="AL382" s="35"/>
      <c r="AM382" s="35"/>
    </row>
    <row r="383" spans="1:39" ht="15.95" customHeight="1" x14ac:dyDescent="0.25">
      <c r="A383" s="11">
        <f t="shared" si="5"/>
        <v>365</v>
      </c>
      <c r="B383" s="12" t="s">
        <v>212</v>
      </c>
      <c r="C383" s="13" t="s">
        <v>493</v>
      </c>
      <c r="D383" s="13" t="s">
        <v>358</v>
      </c>
      <c r="E383" s="13" t="s">
        <v>29</v>
      </c>
      <c r="F383" s="13" t="s">
        <v>35</v>
      </c>
      <c r="G383" s="14">
        <v>30919.77</v>
      </c>
      <c r="H383" s="14">
        <v>0</v>
      </c>
      <c r="I383" s="14">
        <v>0</v>
      </c>
      <c r="J383" s="14">
        <f>+G383*2.87%</f>
        <v>887.39739899999995</v>
      </c>
      <c r="K383" s="14">
        <f>G383*7.1%</f>
        <v>2195.3036699999998</v>
      </c>
      <c r="L383" s="14">
        <f>G383*1.15%</f>
        <v>355.57735500000001</v>
      </c>
      <c r="M383" s="14">
        <f>+G383*3.04%</f>
        <v>939.96100799999999</v>
      </c>
      <c r="N383" s="14">
        <f>G383*7.09%</f>
        <v>2192.2116930000002</v>
      </c>
      <c r="O383" s="14">
        <v>1587.38</v>
      </c>
      <c r="P383" s="14">
        <f>J383+K383+L383+M383+N383</f>
        <v>6570.4511249999996</v>
      </c>
      <c r="Q383" s="14">
        <v>0</v>
      </c>
      <c r="R383" s="14">
        <f>+J383+M383+O383+Q383+H383+I383</f>
        <v>3414.7384069999998</v>
      </c>
      <c r="S383" s="14">
        <f>+N383+L383+K383</f>
        <v>4743.0927179999999</v>
      </c>
      <c r="T383" s="14">
        <f>+G383-R383</f>
        <v>27505.031593</v>
      </c>
      <c r="U383" s="60">
        <f>+AH383-T383</f>
        <v>-1.5930000008665957E-3</v>
      </c>
      <c r="V383" t="s">
        <v>493</v>
      </c>
      <c r="W383" t="s">
        <v>358</v>
      </c>
      <c r="X383" t="s">
        <v>1504</v>
      </c>
      <c r="Y383">
        <v>4</v>
      </c>
      <c r="Z383" s="33">
        <v>30919.77</v>
      </c>
      <c r="AA383">
        <v>0</v>
      </c>
      <c r="AB383" s="33">
        <v>30919.77</v>
      </c>
      <c r="AC383">
        <v>887.4</v>
      </c>
      <c r="AD383">
        <v>0</v>
      </c>
      <c r="AE383">
        <v>939.96</v>
      </c>
      <c r="AF383" s="33">
        <v>1587.38</v>
      </c>
      <c r="AG383" s="33">
        <v>3414.74</v>
      </c>
      <c r="AH383" s="33">
        <v>27505.03</v>
      </c>
      <c r="AI383" s="33" t="s">
        <v>1975</v>
      </c>
      <c r="AJ383" s="33"/>
      <c r="AL383" s="35"/>
      <c r="AM383" s="35"/>
    </row>
    <row r="384" spans="1:39" ht="15.95" customHeight="1" x14ac:dyDescent="0.25">
      <c r="A384" s="11">
        <f t="shared" si="5"/>
        <v>366</v>
      </c>
      <c r="B384" s="12" t="s">
        <v>212</v>
      </c>
      <c r="C384" s="13" t="s">
        <v>494</v>
      </c>
      <c r="D384" s="13" t="s">
        <v>165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>+G384*2.87%</f>
        <v>631.4</v>
      </c>
      <c r="K384" s="14">
        <f>G384*7.1%</f>
        <v>1561.9999999999998</v>
      </c>
      <c r="L384" s="14">
        <f>G384*1.15%</f>
        <v>253</v>
      </c>
      <c r="M384" s="14">
        <f>+G384*3.04%</f>
        <v>668.8</v>
      </c>
      <c r="N384" s="14">
        <f>G384*7.09%</f>
        <v>1559.8000000000002</v>
      </c>
      <c r="O384" s="14">
        <v>0</v>
      </c>
      <c r="P384" s="14">
        <f>J384+K384+L384+M384+N384</f>
        <v>4675</v>
      </c>
      <c r="Q384" s="14">
        <f>+AF384</f>
        <v>0</v>
      </c>
      <c r="R384" s="14">
        <f>+J384+M384+O384+Q384+H384+I384</f>
        <v>1300.1999999999998</v>
      </c>
      <c r="S384" s="14">
        <f>+N384+L384+K384</f>
        <v>3374.8</v>
      </c>
      <c r="T384" s="14">
        <f>+G384-R384</f>
        <v>20699.8</v>
      </c>
      <c r="U384" s="60">
        <f>+AH384-T384</f>
        <v>0</v>
      </c>
      <c r="V384" t="s">
        <v>494</v>
      </c>
      <c r="W384" t="s">
        <v>165</v>
      </c>
      <c r="X384" t="s">
        <v>1534</v>
      </c>
      <c r="Y384">
        <v>25</v>
      </c>
      <c r="Z384" s="33">
        <v>22000</v>
      </c>
      <c r="AA384">
        <v>0</v>
      </c>
      <c r="AB384" s="33">
        <v>22000</v>
      </c>
      <c r="AC384">
        <v>631.4</v>
      </c>
      <c r="AD384">
        <v>0</v>
      </c>
      <c r="AE384">
        <v>668.8</v>
      </c>
      <c r="AF384">
        <v>0</v>
      </c>
      <c r="AG384" s="33">
        <v>1300.2</v>
      </c>
      <c r="AH384" s="33">
        <v>20699.8</v>
      </c>
      <c r="AI384" s="33" t="s">
        <v>1975</v>
      </c>
      <c r="AJ384" s="33"/>
      <c r="AL384" s="35"/>
      <c r="AM384" s="35"/>
    </row>
    <row r="385" spans="1:39" ht="15.95" customHeight="1" x14ac:dyDescent="0.25">
      <c r="A385" s="11">
        <f t="shared" si="5"/>
        <v>367</v>
      </c>
      <c r="B385" s="12" t="s">
        <v>212</v>
      </c>
      <c r="C385" s="13" t="s">
        <v>495</v>
      </c>
      <c r="D385" s="13" t="s">
        <v>165</v>
      </c>
      <c r="E385" s="13" t="s">
        <v>29</v>
      </c>
      <c r="F385" s="13" t="s">
        <v>30</v>
      </c>
      <c r="G385" s="14">
        <v>22000</v>
      </c>
      <c r="H385" s="14">
        <v>0</v>
      </c>
      <c r="I385" s="14">
        <v>0</v>
      </c>
      <c r="J385" s="14">
        <f>+G385*2.87%</f>
        <v>631.4</v>
      </c>
      <c r="K385" s="14">
        <f>G385*7.1%</f>
        <v>1561.9999999999998</v>
      </c>
      <c r="L385" s="14">
        <f>G385*1.15%</f>
        <v>253</v>
      </c>
      <c r="M385" s="14">
        <f>+G385*3.04%</f>
        <v>668.8</v>
      </c>
      <c r="N385" s="14">
        <f>G385*7.09%</f>
        <v>1559.8000000000002</v>
      </c>
      <c r="O385" s="14">
        <v>1587.38</v>
      </c>
      <c r="P385" s="14">
        <f>J385+K385+L385+M385+N385</f>
        <v>4675</v>
      </c>
      <c r="Q385" s="14">
        <v>0</v>
      </c>
      <c r="R385" s="14">
        <f>+J385+M385+O385+Q385+H385+I385</f>
        <v>2887.58</v>
      </c>
      <c r="S385" s="14">
        <f>+N385+L385+K385</f>
        <v>3374.8</v>
      </c>
      <c r="T385" s="14">
        <f>+G385-R385</f>
        <v>19112.419999999998</v>
      </c>
      <c r="U385" s="60">
        <f>+AH385-T385</f>
        <v>0</v>
      </c>
      <c r="V385" t="s">
        <v>495</v>
      </c>
      <c r="W385" t="s">
        <v>165</v>
      </c>
      <c r="X385" t="s">
        <v>1467</v>
      </c>
      <c r="Y385">
        <v>26</v>
      </c>
      <c r="Z385" s="33">
        <v>22000</v>
      </c>
      <c r="AA385">
        <v>0</v>
      </c>
      <c r="AB385" s="33">
        <v>22000</v>
      </c>
      <c r="AC385">
        <v>631.4</v>
      </c>
      <c r="AD385">
        <v>0</v>
      </c>
      <c r="AE385">
        <v>668.8</v>
      </c>
      <c r="AF385" s="33">
        <v>1587.38</v>
      </c>
      <c r="AG385" s="33">
        <v>2887.58</v>
      </c>
      <c r="AH385" s="33">
        <v>19112.419999999998</v>
      </c>
      <c r="AI385" s="33" t="s">
        <v>1975</v>
      </c>
      <c r="AJ385" s="33"/>
      <c r="AL385" s="35"/>
      <c r="AM385" s="35"/>
    </row>
    <row r="386" spans="1:39" ht="15.95" customHeight="1" x14ac:dyDescent="0.25">
      <c r="A386" s="11">
        <f t="shared" si="5"/>
        <v>368</v>
      </c>
      <c r="B386" s="12" t="s">
        <v>212</v>
      </c>
      <c r="C386" s="13" t="s">
        <v>497</v>
      </c>
      <c r="D386" s="13" t="s">
        <v>165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>+G386*2.87%</f>
        <v>631.4</v>
      </c>
      <c r="K386" s="14">
        <f>G386*7.1%</f>
        <v>1561.9999999999998</v>
      </c>
      <c r="L386" s="14">
        <f>G386*1.15%</f>
        <v>253</v>
      </c>
      <c r="M386" s="14">
        <f>+G386*3.04%</f>
        <v>668.8</v>
      </c>
      <c r="N386" s="14">
        <f>G386*7.09%</f>
        <v>1559.8000000000002</v>
      </c>
      <c r="O386" s="14">
        <v>0</v>
      </c>
      <c r="P386" s="14">
        <f>J386+K386+L386+M386+N386</f>
        <v>4675</v>
      </c>
      <c r="Q386" s="14">
        <f>+AF386</f>
        <v>0</v>
      </c>
      <c r="R386" s="14">
        <f>+J386+M386+O386+Q386+H386+I386</f>
        <v>1300.1999999999998</v>
      </c>
      <c r="S386" s="14">
        <f>+N386+L386+K386</f>
        <v>3374.8</v>
      </c>
      <c r="T386" s="14">
        <f>+G386-R386</f>
        <v>20699.8</v>
      </c>
      <c r="U386" s="60">
        <f>+AH386-T386</f>
        <v>0</v>
      </c>
      <c r="V386" t="s">
        <v>497</v>
      </c>
      <c r="W386" t="s">
        <v>165</v>
      </c>
      <c r="X386" t="s">
        <v>1463</v>
      </c>
      <c r="Y386">
        <v>27</v>
      </c>
      <c r="Z386" s="33">
        <v>22000</v>
      </c>
      <c r="AA386">
        <v>0</v>
      </c>
      <c r="AB386" s="33">
        <v>22000</v>
      </c>
      <c r="AC386">
        <v>631.4</v>
      </c>
      <c r="AD386">
        <v>0</v>
      </c>
      <c r="AE386">
        <v>668.8</v>
      </c>
      <c r="AF386">
        <v>0</v>
      </c>
      <c r="AG386" s="33">
        <v>1300.2</v>
      </c>
      <c r="AH386" s="33">
        <v>20699.8</v>
      </c>
      <c r="AI386" s="33" t="s">
        <v>1975</v>
      </c>
      <c r="AJ386" s="33"/>
      <c r="AL386" s="35"/>
      <c r="AM386" s="35"/>
    </row>
    <row r="387" spans="1:39" ht="15.95" customHeight="1" x14ac:dyDescent="0.25">
      <c r="A387" s="11">
        <f t="shared" si="5"/>
        <v>369</v>
      </c>
      <c r="B387" s="12" t="s">
        <v>212</v>
      </c>
      <c r="C387" s="13" t="s">
        <v>987</v>
      </c>
      <c r="D387" s="13" t="s">
        <v>165</v>
      </c>
      <c r="E387" s="13" t="s">
        <v>29</v>
      </c>
      <c r="F387" s="13" t="s">
        <v>30</v>
      </c>
      <c r="G387" s="14">
        <v>22000</v>
      </c>
      <c r="H387" s="14">
        <v>0</v>
      </c>
      <c r="I387" s="14">
        <v>0</v>
      </c>
      <c r="J387" s="14">
        <f>+G387*2.87%</f>
        <v>631.4</v>
      </c>
      <c r="K387" s="14">
        <f>G387*7.1%</f>
        <v>1561.9999999999998</v>
      </c>
      <c r="L387" s="14">
        <f>G387*1.15%</f>
        <v>253</v>
      </c>
      <c r="M387" s="14">
        <f>+G387*3.04%</f>
        <v>668.8</v>
      </c>
      <c r="N387" s="14">
        <f>G387*7.09%</f>
        <v>1559.8000000000002</v>
      </c>
      <c r="O387" s="14">
        <v>0</v>
      </c>
      <c r="P387" s="14">
        <f>J387+K387+L387+M387+N387</f>
        <v>4675</v>
      </c>
      <c r="Q387" s="14">
        <f>+AF387</f>
        <v>0</v>
      </c>
      <c r="R387" s="14">
        <f>+J387+M387+O387+Q387+H387+I387</f>
        <v>1300.1999999999998</v>
      </c>
      <c r="S387" s="14">
        <f>+N387+L387+K387</f>
        <v>3374.8</v>
      </c>
      <c r="T387" s="14">
        <f>+G387-R387</f>
        <v>20699.8</v>
      </c>
      <c r="U387" s="60">
        <f>+AH387-T387</f>
        <v>0</v>
      </c>
      <c r="V387" t="s">
        <v>987</v>
      </c>
      <c r="W387" t="s">
        <v>165</v>
      </c>
      <c r="X387" t="s">
        <v>1493</v>
      </c>
      <c r="Y387">
        <v>49</v>
      </c>
      <c r="Z387" s="33">
        <v>22000</v>
      </c>
      <c r="AA387">
        <v>0</v>
      </c>
      <c r="AB387" s="33">
        <v>22000</v>
      </c>
      <c r="AC387">
        <v>631.4</v>
      </c>
      <c r="AD387">
        <v>0</v>
      </c>
      <c r="AE387">
        <v>668.8</v>
      </c>
      <c r="AF387">
        <v>0</v>
      </c>
      <c r="AG387" s="33">
        <v>1300.2</v>
      </c>
      <c r="AH387" s="33">
        <v>20699.8</v>
      </c>
      <c r="AI387" s="33" t="s">
        <v>1975</v>
      </c>
      <c r="AJ387" s="33"/>
      <c r="AL387" s="35"/>
      <c r="AM387" s="35"/>
    </row>
    <row r="388" spans="1:39" ht="15.95" customHeight="1" x14ac:dyDescent="0.25">
      <c r="A388" s="11">
        <f t="shared" si="5"/>
        <v>370</v>
      </c>
      <c r="B388" s="12" t="s">
        <v>212</v>
      </c>
      <c r="C388" s="13" t="s">
        <v>1022</v>
      </c>
      <c r="D388" s="13" t="s">
        <v>165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>+G388*2.87%</f>
        <v>631.4</v>
      </c>
      <c r="K388" s="14">
        <f>G388*7.1%</f>
        <v>1561.9999999999998</v>
      </c>
      <c r="L388" s="14">
        <f>G388*1.15%</f>
        <v>253</v>
      </c>
      <c r="M388" s="14">
        <f>+G388*3.04%</f>
        <v>668.8</v>
      </c>
      <c r="N388" s="14">
        <f>G388*7.09%</f>
        <v>1559.8000000000002</v>
      </c>
      <c r="O388" s="14">
        <v>0</v>
      </c>
      <c r="P388" s="14">
        <f>J388+K388+L388+M388+N388</f>
        <v>4675</v>
      </c>
      <c r="Q388" s="14">
        <f>+AF388</f>
        <v>0</v>
      </c>
      <c r="R388" s="14">
        <f>+J388+M388+O388+Q388+H388+I388</f>
        <v>1300.1999999999998</v>
      </c>
      <c r="S388" s="14">
        <f>+N388+L388+K388</f>
        <v>3374.8</v>
      </c>
      <c r="T388" s="14">
        <f>+G388-R388</f>
        <v>20699.8</v>
      </c>
      <c r="U388" s="60">
        <f>+AH388-T388</f>
        <v>0</v>
      </c>
      <c r="V388" t="s">
        <v>1022</v>
      </c>
      <c r="W388" t="s">
        <v>165</v>
      </c>
      <c r="X388" t="s">
        <v>1491</v>
      </c>
      <c r="Y388">
        <v>55</v>
      </c>
      <c r="Z388" s="33">
        <v>22000</v>
      </c>
      <c r="AA388">
        <v>0</v>
      </c>
      <c r="AB388" s="33">
        <v>22000</v>
      </c>
      <c r="AC388">
        <v>631.4</v>
      </c>
      <c r="AD388">
        <v>0</v>
      </c>
      <c r="AE388">
        <v>668.8</v>
      </c>
      <c r="AF388">
        <v>0</v>
      </c>
      <c r="AG388" s="33">
        <v>1300.2</v>
      </c>
      <c r="AH388" s="33">
        <v>20699.8</v>
      </c>
      <c r="AI388" s="33" t="s">
        <v>1975</v>
      </c>
      <c r="AJ388" s="33"/>
      <c r="AL388" s="35"/>
      <c r="AM388" s="35"/>
    </row>
    <row r="389" spans="1:39" ht="15.95" customHeight="1" x14ac:dyDescent="0.25">
      <c r="A389" s="11">
        <f t="shared" si="5"/>
        <v>371</v>
      </c>
      <c r="B389" s="12" t="s">
        <v>212</v>
      </c>
      <c r="C389" s="13" t="s">
        <v>1018</v>
      </c>
      <c r="D389" s="13" t="s">
        <v>165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G389*7.1%</f>
        <v>1561.9999999999998</v>
      </c>
      <c r="L389" s="14">
        <f>G389*1.15%</f>
        <v>253</v>
      </c>
      <c r="M389" s="14">
        <f>+G389*3.04%</f>
        <v>668.8</v>
      </c>
      <c r="N389" s="14">
        <f>G389*7.09%</f>
        <v>1559.8000000000002</v>
      </c>
      <c r="O389" s="14">
        <v>0</v>
      </c>
      <c r="P389" s="14">
        <f>J389+K389+L389+M389+N389</f>
        <v>4675</v>
      </c>
      <c r="Q389" s="14">
        <f>+AF389</f>
        <v>0</v>
      </c>
      <c r="R389" s="14">
        <f>+J389+M389+O389+Q389+H389+I389</f>
        <v>1300.1999999999998</v>
      </c>
      <c r="S389" s="14">
        <f>+N389+L389+K389</f>
        <v>3374.8</v>
      </c>
      <c r="T389" s="14">
        <f>+G389-R389</f>
        <v>20699.8</v>
      </c>
      <c r="U389" s="60">
        <f>+AH389-T389</f>
        <v>0</v>
      </c>
      <c r="V389" t="s">
        <v>1018</v>
      </c>
      <c r="W389" t="s">
        <v>165</v>
      </c>
      <c r="X389" t="s">
        <v>1389</v>
      </c>
      <c r="Y389">
        <v>53</v>
      </c>
      <c r="Z389" s="33">
        <v>22000</v>
      </c>
      <c r="AA389">
        <v>0</v>
      </c>
      <c r="AB389" s="33">
        <v>22000</v>
      </c>
      <c r="AC389">
        <v>631.4</v>
      </c>
      <c r="AD389">
        <v>0</v>
      </c>
      <c r="AE389">
        <v>668.8</v>
      </c>
      <c r="AF389">
        <v>0</v>
      </c>
      <c r="AG389" s="33">
        <v>1300.2</v>
      </c>
      <c r="AH389" s="33">
        <v>20699.8</v>
      </c>
      <c r="AI389" s="33" t="s">
        <v>1975</v>
      </c>
      <c r="AJ389" s="33"/>
      <c r="AL389" s="35"/>
      <c r="AM389" s="35"/>
    </row>
    <row r="390" spans="1:39" ht="15.95" customHeight="1" x14ac:dyDescent="0.25">
      <c r="A390" s="11">
        <f t="shared" si="5"/>
        <v>372</v>
      </c>
      <c r="B390" s="12" t="s">
        <v>212</v>
      </c>
      <c r="C390" s="13" t="s">
        <v>1065</v>
      </c>
      <c r="D390" s="13" t="s">
        <v>1066</v>
      </c>
      <c r="E390" s="13" t="s">
        <v>29</v>
      </c>
      <c r="F390" s="13" t="s">
        <v>35</v>
      </c>
      <c r="G390" s="14">
        <v>34000</v>
      </c>
      <c r="H390" s="14">
        <v>0</v>
      </c>
      <c r="I390" s="14">
        <v>0</v>
      </c>
      <c r="J390" s="14">
        <f>+G390*2.87%</f>
        <v>975.8</v>
      </c>
      <c r="K390" s="14">
        <f>G390*7.1%</f>
        <v>2414</v>
      </c>
      <c r="L390" s="14">
        <f>G390*1.15%</f>
        <v>391</v>
      </c>
      <c r="M390" s="14">
        <f>+G390*3.04%</f>
        <v>1033.5999999999999</v>
      </c>
      <c r="N390" s="14">
        <f>G390*7.09%</f>
        <v>2410.6000000000004</v>
      </c>
      <c r="O390" s="14">
        <v>0</v>
      </c>
      <c r="P390" s="14">
        <f>J390+K390+L390+M390+N390</f>
        <v>7225</v>
      </c>
      <c r="Q390" s="14">
        <f>+AF390</f>
        <v>0</v>
      </c>
      <c r="R390" s="14">
        <f>+J390+M390+O390+Q390+H390+I390</f>
        <v>2009.3999999999999</v>
      </c>
      <c r="S390" s="14">
        <f>+N390+L390+K390</f>
        <v>5215.6000000000004</v>
      </c>
      <c r="T390" s="14">
        <f>+G390-R390</f>
        <v>31990.6</v>
      </c>
      <c r="U390" s="60">
        <f>+AH390-T390</f>
        <v>0</v>
      </c>
      <c r="V390" t="s">
        <v>1065</v>
      </c>
      <c r="W390" t="s">
        <v>1066</v>
      </c>
      <c r="X390" t="s">
        <v>1638</v>
      </c>
      <c r="Y390">
        <v>59</v>
      </c>
      <c r="Z390" s="33">
        <v>34000</v>
      </c>
      <c r="AA390">
        <v>0</v>
      </c>
      <c r="AB390" s="33">
        <v>34000</v>
      </c>
      <c r="AC390">
        <v>975.8</v>
      </c>
      <c r="AD390">
        <v>0</v>
      </c>
      <c r="AE390" s="33">
        <v>1033.5999999999999</v>
      </c>
      <c r="AF390">
        <v>0</v>
      </c>
      <c r="AG390" s="33">
        <v>2009.4</v>
      </c>
      <c r="AH390" s="33">
        <v>31990.6</v>
      </c>
      <c r="AI390" s="33" t="s">
        <v>1975</v>
      </c>
      <c r="AJ390" s="33"/>
      <c r="AL390" s="35"/>
      <c r="AM390" s="35"/>
    </row>
    <row r="391" spans="1:39" ht="15.95" customHeight="1" x14ac:dyDescent="0.25">
      <c r="A391" s="11">
        <f t="shared" si="5"/>
        <v>373</v>
      </c>
      <c r="B391" s="12" t="s">
        <v>212</v>
      </c>
      <c r="C391" s="13" t="s">
        <v>1067</v>
      </c>
      <c r="D391" s="13" t="s">
        <v>165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G391*7.1%</f>
        <v>1561.9999999999998</v>
      </c>
      <c r="L391" s="14">
        <f>G391*1.15%</f>
        <v>253</v>
      </c>
      <c r="M391" s="14">
        <f>+G391*3.04%</f>
        <v>668.8</v>
      </c>
      <c r="N391" s="14">
        <f>G391*7.09%</f>
        <v>1559.8000000000002</v>
      </c>
      <c r="O391" s="14">
        <v>0</v>
      </c>
      <c r="P391" s="14">
        <f>J391+K391+L391+M391+N391</f>
        <v>4675</v>
      </c>
      <c r="Q391" s="14">
        <f>+AF391</f>
        <v>0</v>
      </c>
      <c r="R391" s="14">
        <f>+J391+M391+O391+Q391+H391+I391</f>
        <v>1300.1999999999998</v>
      </c>
      <c r="S391" s="14">
        <f>+N391+L391+K391</f>
        <v>3374.8</v>
      </c>
      <c r="T391" s="14">
        <f>+G391-R391</f>
        <v>20699.8</v>
      </c>
      <c r="U391" s="60">
        <f>+AH391-T391</f>
        <v>0</v>
      </c>
      <c r="V391" t="s">
        <v>1067</v>
      </c>
      <c r="W391" t="s">
        <v>165</v>
      </c>
      <c r="X391" t="s">
        <v>1510</v>
      </c>
      <c r="Y391">
        <v>61</v>
      </c>
      <c r="Z391" s="33">
        <v>22000</v>
      </c>
      <c r="AA391">
        <v>0</v>
      </c>
      <c r="AB391" s="33">
        <v>22000</v>
      </c>
      <c r="AC391">
        <v>631.4</v>
      </c>
      <c r="AD391">
        <v>0</v>
      </c>
      <c r="AE391">
        <v>668.8</v>
      </c>
      <c r="AF391">
        <v>0</v>
      </c>
      <c r="AG391" s="33">
        <v>1300.2</v>
      </c>
      <c r="AH391" s="33">
        <v>20699.8</v>
      </c>
      <c r="AI391" s="33" t="s">
        <v>1975</v>
      </c>
      <c r="AJ391" s="33"/>
      <c r="AL391" s="35"/>
      <c r="AM391" s="35"/>
    </row>
    <row r="392" spans="1:39" ht="15.95" customHeight="1" x14ac:dyDescent="0.25">
      <c r="A392" s="11">
        <f t="shared" si="5"/>
        <v>374</v>
      </c>
      <c r="B392" s="12" t="s">
        <v>212</v>
      </c>
      <c r="C392" s="13" t="s">
        <v>1081</v>
      </c>
      <c r="D392" s="13" t="s">
        <v>165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G392*7.1%</f>
        <v>1561.9999999999998</v>
      </c>
      <c r="L392" s="14">
        <f>G392*1.15%</f>
        <v>253</v>
      </c>
      <c r="M392" s="14">
        <f>+G392*3.04%</f>
        <v>668.8</v>
      </c>
      <c r="N392" s="14">
        <f>G392*7.09%</f>
        <v>1559.8000000000002</v>
      </c>
      <c r="O392" s="14">
        <v>0</v>
      </c>
      <c r="P392" s="14">
        <f>J392+K392+L392+M392+N392</f>
        <v>4675</v>
      </c>
      <c r="Q392" s="14">
        <f>+AF392</f>
        <v>0</v>
      </c>
      <c r="R392" s="14">
        <f>+J392+M392+O392+Q392+H392+I392</f>
        <v>1300.1999999999998</v>
      </c>
      <c r="S392" s="14">
        <f>+N392+L392+K392</f>
        <v>3374.8</v>
      </c>
      <c r="T392" s="14">
        <f>+G392-R392</f>
        <v>20699.8</v>
      </c>
      <c r="U392" s="60">
        <f>+AH392-T392</f>
        <v>0</v>
      </c>
      <c r="V392" t="s">
        <v>1081</v>
      </c>
      <c r="W392" t="s">
        <v>165</v>
      </c>
      <c r="X392" t="s">
        <v>1501</v>
      </c>
      <c r="Y392">
        <v>63</v>
      </c>
      <c r="Z392" s="33">
        <v>22000</v>
      </c>
      <c r="AA392">
        <v>0</v>
      </c>
      <c r="AB392" s="33">
        <v>22000</v>
      </c>
      <c r="AC392">
        <v>631.4</v>
      </c>
      <c r="AD392">
        <v>0</v>
      </c>
      <c r="AE392">
        <v>668.8</v>
      </c>
      <c r="AF392">
        <v>0</v>
      </c>
      <c r="AG392" s="33">
        <v>1300.2</v>
      </c>
      <c r="AH392" s="33">
        <v>20699.8</v>
      </c>
      <c r="AI392" s="33" t="s">
        <v>1975</v>
      </c>
      <c r="AJ392" s="33"/>
      <c r="AL392" s="35"/>
      <c r="AM392" s="35"/>
    </row>
    <row r="393" spans="1:39" ht="15.95" customHeight="1" x14ac:dyDescent="0.25">
      <c r="A393" s="11">
        <f t="shared" si="5"/>
        <v>375</v>
      </c>
      <c r="B393" s="12" t="s">
        <v>401</v>
      </c>
      <c r="C393" s="13" t="s">
        <v>473</v>
      </c>
      <c r="D393" s="13" t="s">
        <v>358</v>
      </c>
      <c r="E393" s="13" t="s">
        <v>29</v>
      </c>
      <c r="F393" s="13" t="s">
        <v>30</v>
      </c>
      <c r="G393" s="14">
        <v>30000</v>
      </c>
      <c r="H393" s="14">
        <v>0</v>
      </c>
      <c r="I393" s="14">
        <v>0</v>
      </c>
      <c r="J393" s="14">
        <f>+G393*2.87%</f>
        <v>861</v>
      </c>
      <c r="K393" s="14">
        <f>G393*7.1%</f>
        <v>2130</v>
      </c>
      <c r="L393" s="14">
        <f>G393*1.15%</f>
        <v>345</v>
      </c>
      <c r="M393" s="14">
        <f>+G393*3.04%</f>
        <v>912</v>
      </c>
      <c r="N393" s="14">
        <f>G393*7.09%</f>
        <v>2127</v>
      </c>
      <c r="O393" s="14">
        <v>0</v>
      </c>
      <c r="P393" s="14">
        <f>J393+K393+L393+M393+N393</f>
        <v>6375</v>
      </c>
      <c r="Q393" s="14">
        <f>+AF393</f>
        <v>0</v>
      </c>
      <c r="R393" s="14">
        <f>+J393+M393+O393+Q393+H393+I393</f>
        <v>1773</v>
      </c>
      <c r="S393" s="14">
        <f>+N393+L393+K393</f>
        <v>4602</v>
      </c>
      <c r="T393" s="14">
        <f>+G393-R393</f>
        <v>28227</v>
      </c>
      <c r="U393" s="60">
        <f>+AH393-T393</f>
        <v>0</v>
      </c>
      <c r="V393" t="s">
        <v>473</v>
      </c>
      <c r="W393" t="s">
        <v>358</v>
      </c>
      <c r="X393" t="s">
        <v>1509</v>
      </c>
      <c r="Y393">
        <v>11</v>
      </c>
      <c r="Z393" s="33">
        <v>30000</v>
      </c>
      <c r="AA393">
        <v>0</v>
      </c>
      <c r="AB393" s="33">
        <v>30000</v>
      </c>
      <c r="AC393">
        <v>861</v>
      </c>
      <c r="AD393">
        <v>0</v>
      </c>
      <c r="AE393">
        <v>912</v>
      </c>
      <c r="AF393">
        <v>0</v>
      </c>
      <c r="AG393" s="33">
        <v>1773</v>
      </c>
      <c r="AH393" s="33">
        <v>28227</v>
      </c>
      <c r="AI393" s="33" t="s">
        <v>1975</v>
      </c>
      <c r="AJ393" s="33"/>
      <c r="AK393" s="35">
        <f>+U393</f>
        <v>0</v>
      </c>
      <c r="AL393" s="35"/>
      <c r="AM393" s="35"/>
    </row>
    <row r="394" spans="1:39" ht="15.95" customHeight="1" x14ac:dyDescent="0.25">
      <c r="A394" s="11">
        <f t="shared" si="5"/>
        <v>376</v>
      </c>
      <c r="B394" s="12" t="s">
        <v>401</v>
      </c>
      <c r="C394" s="13" t="s">
        <v>498</v>
      </c>
      <c r="D394" s="13" t="s">
        <v>298</v>
      </c>
      <c r="E394" s="13" t="s">
        <v>29</v>
      </c>
      <c r="F394" s="13" t="s">
        <v>30</v>
      </c>
      <c r="G394" s="14">
        <v>34500</v>
      </c>
      <c r="H394" s="14">
        <v>0</v>
      </c>
      <c r="I394" s="14">
        <v>0</v>
      </c>
      <c r="J394" s="14">
        <f>+G394*2.87%</f>
        <v>990.15</v>
      </c>
      <c r="K394" s="14">
        <f>G394*7.1%</f>
        <v>2449.5</v>
      </c>
      <c r="L394" s="14">
        <f>G394*1.15%</f>
        <v>396.75</v>
      </c>
      <c r="M394" s="14">
        <f>+G394*3.04%</f>
        <v>1048.8</v>
      </c>
      <c r="N394" s="14">
        <f>G394*7.09%</f>
        <v>2446.0500000000002</v>
      </c>
      <c r="O394" s="14">
        <v>1587.38</v>
      </c>
      <c r="P394" s="14">
        <f>J394+K394+L394+M394+N394</f>
        <v>7331.25</v>
      </c>
      <c r="Q394" s="14">
        <v>0</v>
      </c>
      <c r="R394" s="14">
        <f>+J394+M394+O394+Q394+H394+I394</f>
        <v>3626.33</v>
      </c>
      <c r="S394" s="14">
        <f>+N394+L394+K394</f>
        <v>5292.3</v>
      </c>
      <c r="T394" s="14">
        <f>+G394-R394</f>
        <v>30873.67</v>
      </c>
      <c r="U394" s="60">
        <f>+AH394-T394</f>
        <v>0</v>
      </c>
      <c r="V394" t="s">
        <v>498</v>
      </c>
      <c r="W394" t="s">
        <v>298</v>
      </c>
      <c r="X394" t="s">
        <v>1460</v>
      </c>
      <c r="Y394">
        <v>8</v>
      </c>
      <c r="Z394" s="33">
        <v>34500</v>
      </c>
      <c r="AA394">
        <v>0</v>
      </c>
      <c r="AB394" s="33">
        <v>34500</v>
      </c>
      <c r="AC394">
        <v>990.15</v>
      </c>
      <c r="AD394">
        <v>0</v>
      </c>
      <c r="AE394" s="33">
        <v>1048.8</v>
      </c>
      <c r="AF394" s="33">
        <v>1587.38</v>
      </c>
      <c r="AG394" s="33">
        <v>3626.33</v>
      </c>
      <c r="AH394" s="33">
        <v>30873.67</v>
      </c>
      <c r="AI394" s="33" t="s">
        <v>1975</v>
      </c>
      <c r="AJ394" s="33"/>
      <c r="AL394" s="35"/>
      <c r="AM394" s="35"/>
    </row>
    <row r="395" spans="1:39" ht="15.95" customHeight="1" x14ac:dyDescent="0.25">
      <c r="A395" s="11">
        <f t="shared" si="5"/>
        <v>377</v>
      </c>
      <c r="B395" s="12" t="s">
        <v>401</v>
      </c>
      <c r="C395" s="13" t="s">
        <v>499</v>
      </c>
      <c r="D395" s="13" t="s">
        <v>1050</v>
      </c>
      <c r="E395" s="13" t="s">
        <v>29</v>
      </c>
      <c r="F395" s="13" t="s">
        <v>30</v>
      </c>
      <c r="G395" s="14">
        <v>120000</v>
      </c>
      <c r="H395" s="14">
        <v>16809.87</v>
      </c>
      <c r="I395" s="14">
        <v>0</v>
      </c>
      <c r="J395" s="14">
        <f>+G395*2.87%</f>
        <v>3444</v>
      </c>
      <c r="K395" s="14">
        <f>G395*7.1%</f>
        <v>8520</v>
      </c>
      <c r="L395" s="14">
        <f>G395*1.15%</f>
        <v>1380</v>
      </c>
      <c r="M395" s="14">
        <f>+G395*3.04%</f>
        <v>3648</v>
      </c>
      <c r="N395" s="14">
        <f>G395*7.09%</f>
        <v>8508</v>
      </c>
      <c r="O395" s="14">
        <v>0</v>
      </c>
      <c r="P395" s="14">
        <f>J395+K395+L395+M395+N395</f>
        <v>25500</v>
      </c>
      <c r="Q395" s="14">
        <f>+AF395</f>
        <v>1855.01</v>
      </c>
      <c r="R395" s="14">
        <f>+J395+M395+O395+Q395+H395+I395</f>
        <v>25756.879999999997</v>
      </c>
      <c r="S395" s="14">
        <f>+N395+L395+K395</f>
        <v>18408</v>
      </c>
      <c r="T395" s="14">
        <f>+G395-R395</f>
        <v>94243.12</v>
      </c>
      <c r="U395" s="60">
        <f>+AH395-T395</f>
        <v>0</v>
      </c>
      <c r="V395" t="s">
        <v>499</v>
      </c>
      <c r="W395" t="s">
        <v>1050</v>
      </c>
      <c r="X395" t="s">
        <v>1924</v>
      </c>
      <c r="Y395">
        <v>3</v>
      </c>
      <c r="Z395" s="33">
        <v>120000</v>
      </c>
      <c r="AA395">
        <v>0</v>
      </c>
      <c r="AB395" s="33">
        <v>120000</v>
      </c>
      <c r="AC395" s="33">
        <v>3444</v>
      </c>
      <c r="AD395" s="33">
        <v>16809.87</v>
      </c>
      <c r="AE395" s="33">
        <v>3648</v>
      </c>
      <c r="AF395" s="33">
        <v>1855.01</v>
      </c>
      <c r="AG395" s="33">
        <v>25756.880000000001</v>
      </c>
      <c r="AH395" s="33">
        <v>94243.12</v>
      </c>
      <c r="AI395" s="33" t="s">
        <v>1977</v>
      </c>
      <c r="AJ395" s="33"/>
      <c r="AL395" s="35"/>
      <c r="AM395" s="35"/>
    </row>
    <row r="396" spans="1:39" ht="15.95" customHeight="1" x14ac:dyDescent="0.25">
      <c r="A396" s="11">
        <f t="shared" si="5"/>
        <v>378</v>
      </c>
      <c r="B396" s="12" t="s">
        <v>401</v>
      </c>
      <c r="C396" s="13" t="s">
        <v>500</v>
      </c>
      <c r="D396" s="13" t="s">
        <v>298</v>
      </c>
      <c r="E396" s="13" t="s">
        <v>44</v>
      </c>
      <c r="F396" s="13" t="s">
        <v>30</v>
      </c>
      <c r="G396" s="14">
        <v>34500</v>
      </c>
      <c r="H396" s="14">
        <v>0</v>
      </c>
      <c r="I396" s="14">
        <v>0</v>
      </c>
      <c r="J396" s="14">
        <f>+G396*2.87%</f>
        <v>990.15</v>
      </c>
      <c r="K396" s="14">
        <f>G396*7.1%</f>
        <v>2449.5</v>
      </c>
      <c r="L396" s="14">
        <f>G396*1.15%</f>
        <v>396.75</v>
      </c>
      <c r="M396" s="14">
        <f>+G396*3.04%</f>
        <v>1048.8</v>
      </c>
      <c r="N396" s="14">
        <f>G396*7.09%</f>
        <v>2446.0500000000002</v>
      </c>
      <c r="O396" s="14">
        <v>0</v>
      </c>
      <c r="P396" s="14">
        <f>J396+K396+L396+M396+N396</f>
        <v>7331.25</v>
      </c>
      <c r="Q396" s="14">
        <f>+AF396</f>
        <v>0</v>
      </c>
      <c r="R396" s="14">
        <f>+J396+M396+O396+Q396+H396+I396</f>
        <v>2038.9499999999998</v>
      </c>
      <c r="S396" s="14">
        <f>+N396+L396+K396</f>
        <v>5292.3</v>
      </c>
      <c r="T396" s="14">
        <f>+G396-R396</f>
        <v>32461.05</v>
      </c>
      <c r="U396" s="60">
        <f>+AH396-T396</f>
        <v>0</v>
      </c>
      <c r="V396" t="s">
        <v>500</v>
      </c>
      <c r="W396" t="s">
        <v>298</v>
      </c>
      <c r="X396" t="s">
        <v>1459</v>
      </c>
      <c r="Y396">
        <v>9</v>
      </c>
      <c r="Z396" s="33">
        <v>34500</v>
      </c>
      <c r="AA396">
        <v>0</v>
      </c>
      <c r="AB396" s="33">
        <v>34500</v>
      </c>
      <c r="AC396">
        <v>990.15</v>
      </c>
      <c r="AD396">
        <v>0</v>
      </c>
      <c r="AE396" s="33">
        <v>1048.8</v>
      </c>
      <c r="AF396">
        <v>0</v>
      </c>
      <c r="AG396" s="33">
        <v>2038.95</v>
      </c>
      <c r="AH396" s="33">
        <v>32461.05</v>
      </c>
      <c r="AI396" s="33" t="s">
        <v>1975</v>
      </c>
      <c r="AJ396" s="33"/>
      <c r="AL396" s="35"/>
      <c r="AM396" s="35"/>
    </row>
    <row r="397" spans="1:39" ht="15.95" customHeight="1" x14ac:dyDescent="0.25">
      <c r="A397" s="11">
        <f t="shared" si="5"/>
        <v>379</v>
      </c>
      <c r="B397" s="12" t="s">
        <v>401</v>
      </c>
      <c r="C397" s="13" t="s">
        <v>501</v>
      </c>
      <c r="D397" s="13" t="s">
        <v>1050</v>
      </c>
      <c r="E397" s="13" t="s">
        <v>29</v>
      </c>
      <c r="F397" s="13" t="s">
        <v>35</v>
      </c>
      <c r="G397" s="14">
        <v>120000</v>
      </c>
      <c r="H397" s="14">
        <v>16809.87</v>
      </c>
      <c r="I397" s="14">
        <v>0</v>
      </c>
      <c r="J397" s="14">
        <f>+G397*2.87%</f>
        <v>3444</v>
      </c>
      <c r="K397" s="14">
        <f>G397*7.1%</f>
        <v>8520</v>
      </c>
      <c r="L397" s="14">
        <f>G397*1.15%</f>
        <v>1380</v>
      </c>
      <c r="M397" s="14">
        <f>+G397*3.04%</f>
        <v>3648</v>
      </c>
      <c r="N397" s="14">
        <f>G397*7.09%</f>
        <v>8508</v>
      </c>
      <c r="O397" s="14">
        <v>0</v>
      </c>
      <c r="P397" s="14">
        <f>J397+K397+L397+M397+N397</f>
        <v>25500</v>
      </c>
      <c r="Q397" s="14">
        <f>+AF397</f>
        <v>1855.01</v>
      </c>
      <c r="R397" s="14">
        <f>+J397+M397+O397+Q397+H397+I397</f>
        <v>25756.879999999997</v>
      </c>
      <c r="S397" s="14">
        <f>+N397+L397+K397</f>
        <v>18408</v>
      </c>
      <c r="T397" s="14">
        <f>+G397-R397</f>
        <v>94243.12</v>
      </c>
      <c r="U397" s="60">
        <f>+AH397-T397</f>
        <v>0</v>
      </c>
      <c r="V397" t="s">
        <v>501</v>
      </c>
      <c r="W397" t="s">
        <v>1050</v>
      </c>
      <c r="X397" t="s">
        <v>1926</v>
      </c>
      <c r="Y397">
        <v>4</v>
      </c>
      <c r="Z397" s="33">
        <v>120000</v>
      </c>
      <c r="AA397">
        <v>0</v>
      </c>
      <c r="AB397" s="33">
        <v>120000</v>
      </c>
      <c r="AC397" s="33">
        <v>3444</v>
      </c>
      <c r="AD397" s="33">
        <v>16809.87</v>
      </c>
      <c r="AE397" s="33">
        <v>3648</v>
      </c>
      <c r="AF397" s="33">
        <v>1855.01</v>
      </c>
      <c r="AG397" s="33">
        <v>25756.880000000001</v>
      </c>
      <c r="AH397" s="33">
        <v>94243.12</v>
      </c>
      <c r="AI397" s="33" t="s">
        <v>1977</v>
      </c>
      <c r="AJ397" s="33"/>
      <c r="AL397" s="35"/>
      <c r="AM397" s="35"/>
    </row>
    <row r="398" spans="1:39" ht="15.95" customHeight="1" x14ac:dyDescent="0.25">
      <c r="A398" s="11">
        <f t="shared" si="5"/>
        <v>380</v>
      </c>
      <c r="B398" s="12" t="s">
        <v>401</v>
      </c>
      <c r="C398" s="13" t="s">
        <v>502</v>
      </c>
      <c r="D398" s="13" t="s">
        <v>1050</v>
      </c>
      <c r="E398" s="13" t="s">
        <v>29</v>
      </c>
      <c r="F398" s="13" t="s">
        <v>30</v>
      </c>
      <c r="G398" s="14">
        <v>120000</v>
      </c>
      <c r="H398" s="14">
        <v>16016.18</v>
      </c>
      <c r="I398" s="14">
        <v>0</v>
      </c>
      <c r="J398" s="14">
        <f>+G398*2.87%</f>
        <v>3444</v>
      </c>
      <c r="K398" s="14">
        <f>G398*7.1%</f>
        <v>8520</v>
      </c>
      <c r="L398" s="14">
        <f>G398*1.15%</f>
        <v>1380</v>
      </c>
      <c r="M398" s="14">
        <f>+G398*3.04%</f>
        <v>3648</v>
      </c>
      <c r="N398" s="14">
        <f>G398*7.09%</f>
        <v>8508</v>
      </c>
      <c r="O398" s="14">
        <v>3174.76</v>
      </c>
      <c r="P398" s="14">
        <f>J398+K398+L398+M398+N398</f>
        <v>25500</v>
      </c>
      <c r="Q398" s="14">
        <v>1855.0100000000002</v>
      </c>
      <c r="R398" s="14">
        <f>+J398+M398+O398+Q398+H398+I398</f>
        <v>28137.95</v>
      </c>
      <c r="S398" s="14">
        <f>+N398+L398+K398</f>
        <v>18408</v>
      </c>
      <c r="T398" s="14">
        <f>+G398-R398</f>
        <v>91862.05</v>
      </c>
      <c r="U398" s="60">
        <f>+AH398-T398</f>
        <v>0</v>
      </c>
      <c r="V398" t="s">
        <v>502</v>
      </c>
      <c r="W398" t="s">
        <v>1050</v>
      </c>
      <c r="X398" t="s">
        <v>1939</v>
      </c>
      <c r="Y398">
        <v>5</v>
      </c>
      <c r="Z398" s="33">
        <v>120000</v>
      </c>
      <c r="AA398">
        <v>0</v>
      </c>
      <c r="AB398" s="33">
        <v>120000</v>
      </c>
      <c r="AC398" s="33">
        <v>3444</v>
      </c>
      <c r="AD398" s="33">
        <v>16016.18</v>
      </c>
      <c r="AE398" s="33">
        <v>3648</v>
      </c>
      <c r="AF398" s="33">
        <v>5029.7700000000004</v>
      </c>
      <c r="AG398" s="33">
        <v>28137.95</v>
      </c>
      <c r="AH398" s="33">
        <v>91862.05</v>
      </c>
      <c r="AI398" s="33" t="s">
        <v>1977</v>
      </c>
      <c r="AJ398" s="33"/>
      <c r="AL398" s="35"/>
      <c r="AM398" s="35"/>
    </row>
    <row r="399" spans="1:39" ht="15.95" customHeight="1" x14ac:dyDescent="0.25">
      <c r="A399" s="11">
        <f t="shared" si="5"/>
        <v>381</v>
      </c>
      <c r="B399" s="12" t="s">
        <v>401</v>
      </c>
      <c r="C399" s="13" t="s">
        <v>503</v>
      </c>
      <c r="D399" s="13" t="s">
        <v>328</v>
      </c>
      <c r="E399" s="13" t="s">
        <v>29</v>
      </c>
      <c r="F399" s="13" t="s">
        <v>30</v>
      </c>
      <c r="G399" s="14">
        <v>52635</v>
      </c>
      <c r="H399" s="14">
        <v>6052.51</v>
      </c>
      <c r="I399" s="14">
        <v>0</v>
      </c>
      <c r="J399" s="14">
        <f>+G399*2.87%</f>
        <v>1510.6244999999999</v>
      </c>
      <c r="K399" s="14">
        <f>G399*7.1%</f>
        <v>3737.0849999999996</v>
      </c>
      <c r="L399" s="14">
        <f>G399*1.15%</f>
        <v>605.30250000000001</v>
      </c>
      <c r="M399" s="14">
        <f>+G399*3.04%</f>
        <v>1600.104</v>
      </c>
      <c r="N399" s="14">
        <f>G399*7.09%</f>
        <v>3731.8215000000005</v>
      </c>
      <c r="O399" s="14">
        <v>0</v>
      </c>
      <c r="P399" s="14">
        <f>J399+K399+L399+M399+N399</f>
        <v>11184.9375</v>
      </c>
      <c r="Q399" s="14">
        <f>+AF399</f>
        <v>0</v>
      </c>
      <c r="R399" s="14">
        <f>+J399+M399+O399+Q399+H399+I399</f>
        <v>9163.2384999999995</v>
      </c>
      <c r="S399" s="14">
        <f>+N399+L399+K399</f>
        <v>8074.2090000000007</v>
      </c>
      <c r="T399" s="14">
        <f>+G399-R399</f>
        <v>43471.761500000001</v>
      </c>
      <c r="U399" s="60">
        <f>+AH399-T399</f>
        <v>8.4999999962747097E-3</v>
      </c>
      <c r="V399" t="s">
        <v>503</v>
      </c>
      <c r="W399" t="s">
        <v>328</v>
      </c>
      <c r="X399" t="s">
        <v>1530</v>
      </c>
      <c r="Y399">
        <v>7</v>
      </c>
      <c r="Z399" s="33">
        <v>52635</v>
      </c>
      <c r="AA399">
        <v>0</v>
      </c>
      <c r="AB399" s="33">
        <v>52635</v>
      </c>
      <c r="AC399" s="33">
        <v>1510.62</v>
      </c>
      <c r="AD399" s="33">
        <v>6052.51</v>
      </c>
      <c r="AE399" s="33">
        <v>1600.1</v>
      </c>
      <c r="AF399">
        <v>0</v>
      </c>
      <c r="AG399" s="33">
        <v>9163.23</v>
      </c>
      <c r="AH399" s="33">
        <v>43471.77</v>
      </c>
      <c r="AI399" s="33" t="s">
        <v>1975</v>
      </c>
      <c r="AJ399" s="33"/>
      <c r="AL399" s="35"/>
      <c r="AM399" s="35"/>
    </row>
    <row r="400" spans="1:39" ht="15.95" customHeight="1" x14ac:dyDescent="0.25">
      <c r="A400" s="11">
        <f t="shared" si="5"/>
        <v>382</v>
      </c>
      <c r="B400" s="12" t="s">
        <v>401</v>
      </c>
      <c r="C400" s="13" t="s">
        <v>504</v>
      </c>
      <c r="D400" s="13" t="s">
        <v>298</v>
      </c>
      <c r="E400" s="13" t="s">
        <v>44</v>
      </c>
      <c r="F400" s="13" t="s">
        <v>30</v>
      </c>
      <c r="G400" s="14">
        <v>34500</v>
      </c>
      <c r="H400" s="14">
        <v>0</v>
      </c>
      <c r="I400" s="14">
        <v>0</v>
      </c>
      <c r="J400" s="14">
        <f>+G400*2.87%</f>
        <v>990.15</v>
      </c>
      <c r="K400" s="14">
        <f>G400*7.1%</f>
        <v>2449.5</v>
      </c>
      <c r="L400" s="14">
        <f>G400*1.15%</f>
        <v>396.75</v>
      </c>
      <c r="M400" s="14">
        <f>+G400*3.04%</f>
        <v>1048.8</v>
      </c>
      <c r="N400" s="14">
        <f>G400*7.09%</f>
        <v>2446.0500000000002</v>
      </c>
      <c r="O400" s="14">
        <v>1587.38</v>
      </c>
      <c r="P400" s="14">
        <f>J400+K400+L400+M400+N400</f>
        <v>7331.25</v>
      </c>
      <c r="Q400" s="14">
        <v>0</v>
      </c>
      <c r="R400" s="14">
        <f>+J400+M400+O400+Q400+H400+I400</f>
        <v>3626.33</v>
      </c>
      <c r="S400" s="14">
        <f>+N400+L400+K400</f>
        <v>5292.3</v>
      </c>
      <c r="T400" s="14">
        <f>+G400-R400</f>
        <v>30873.67</v>
      </c>
      <c r="U400" s="60">
        <f>+AH400-T400</f>
        <v>0</v>
      </c>
      <c r="V400" t="s">
        <v>504</v>
      </c>
      <c r="W400" t="s">
        <v>298</v>
      </c>
      <c r="X400" t="s">
        <v>1541</v>
      </c>
      <c r="Y400">
        <v>10</v>
      </c>
      <c r="Z400" s="33">
        <v>34500</v>
      </c>
      <c r="AA400">
        <v>0</v>
      </c>
      <c r="AB400" s="33">
        <v>34500</v>
      </c>
      <c r="AC400">
        <v>990.15</v>
      </c>
      <c r="AD400">
        <v>0</v>
      </c>
      <c r="AE400" s="33">
        <v>1048.8</v>
      </c>
      <c r="AF400" s="33">
        <v>1587.38</v>
      </c>
      <c r="AG400" s="33">
        <v>3626.33</v>
      </c>
      <c r="AH400" s="33">
        <v>30873.67</v>
      </c>
      <c r="AI400" s="33" t="s">
        <v>1975</v>
      </c>
      <c r="AJ400" s="33"/>
      <c r="AL400" s="35"/>
      <c r="AM400" s="35"/>
    </row>
    <row r="401" spans="1:39" ht="15.95" customHeight="1" x14ac:dyDescent="0.25">
      <c r="A401" s="11">
        <f t="shared" si="5"/>
        <v>383</v>
      </c>
      <c r="B401" s="12" t="s">
        <v>401</v>
      </c>
      <c r="C401" s="13" t="s">
        <v>505</v>
      </c>
      <c r="D401" s="13" t="s">
        <v>32</v>
      </c>
      <c r="E401" s="13" t="s">
        <v>29</v>
      </c>
      <c r="F401" s="13" t="s">
        <v>30</v>
      </c>
      <c r="G401" s="14">
        <v>32465.74</v>
      </c>
      <c r="H401" s="14">
        <v>0</v>
      </c>
      <c r="I401" s="14">
        <v>0</v>
      </c>
      <c r="J401" s="14">
        <f>+G401*2.87%</f>
        <v>931.76673800000003</v>
      </c>
      <c r="K401" s="14">
        <f>G401*7.1%</f>
        <v>2305.06754</v>
      </c>
      <c r="L401" s="14">
        <f>G401*1.15%</f>
        <v>373.35601000000003</v>
      </c>
      <c r="M401" s="14">
        <f>+G401*3.04%</f>
        <v>986.95849600000008</v>
      </c>
      <c r="N401" s="14">
        <f>G401*7.09%</f>
        <v>2301.8209660000002</v>
      </c>
      <c r="O401" s="14">
        <v>0</v>
      </c>
      <c r="P401" s="14">
        <f>J401+K401+L401+M401+N401</f>
        <v>6898.9697500000002</v>
      </c>
      <c r="Q401" s="14">
        <f>+AF401</f>
        <v>0</v>
      </c>
      <c r="R401" s="14">
        <f>+J401+M401+O401+Q401+H401+I401</f>
        <v>1918.725234</v>
      </c>
      <c r="S401" s="14">
        <f>+N401+L401+K401</f>
        <v>4980.2445160000007</v>
      </c>
      <c r="T401" s="14">
        <f>+G401-R401</f>
        <v>30547.014766</v>
      </c>
      <c r="U401" s="60">
        <f>+AH401-T401</f>
        <v>-4.7660000018368009E-3</v>
      </c>
      <c r="V401" t="s">
        <v>505</v>
      </c>
      <c r="W401" t="s">
        <v>32</v>
      </c>
      <c r="X401" t="s">
        <v>1503</v>
      </c>
      <c r="Y401">
        <v>11</v>
      </c>
      <c r="Z401" s="33">
        <v>32465.74</v>
      </c>
      <c r="AA401">
        <v>0</v>
      </c>
      <c r="AB401" s="33">
        <v>32465.74</v>
      </c>
      <c r="AC401">
        <v>931.77</v>
      </c>
      <c r="AD401">
        <v>0</v>
      </c>
      <c r="AE401">
        <v>986.96</v>
      </c>
      <c r="AF401">
        <v>0</v>
      </c>
      <c r="AG401" s="33">
        <v>1918.73</v>
      </c>
      <c r="AH401" s="33">
        <v>30547.01</v>
      </c>
      <c r="AI401" s="33" t="s">
        <v>1975</v>
      </c>
      <c r="AJ401" s="33"/>
      <c r="AL401" s="35"/>
      <c r="AM401" s="35"/>
    </row>
    <row r="402" spans="1:39" ht="15.95" customHeight="1" x14ac:dyDescent="0.25">
      <c r="A402" s="11">
        <f t="shared" si="5"/>
        <v>384</v>
      </c>
      <c r="B402" s="12" t="s">
        <v>401</v>
      </c>
      <c r="C402" s="13" t="s">
        <v>506</v>
      </c>
      <c r="D402" s="13" t="s">
        <v>1050</v>
      </c>
      <c r="E402" s="13" t="s">
        <v>29</v>
      </c>
      <c r="F402" s="13" t="s">
        <v>35</v>
      </c>
      <c r="G402" s="14">
        <v>120000</v>
      </c>
      <c r="H402" s="14">
        <v>16809.87</v>
      </c>
      <c r="I402" s="14">
        <v>0</v>
      </c>
      <c r="J402" s="14">
        <f>+G402*2.87%</f>
        <v>3444</v>
      </c>
      <c r="K402" s="14">
        <f>G402*7.1%</f>
        <v>8520</v>
      </c>
      <c r="L402" s="14">
        <f>G402*1.15%</f>
        <v>1380</v>
      </c>
      <c r="M402" s="14">
        <f>+G402*3.04%</f>
        <v>3648</v>
      </c>
      <c r="N402" s="14">
        <f>G402*7.09%</f>
        <v>8508</v>
      </c>
      <c r="O402" s="14">
        <v>0</v>
      </c>
      <c r="P402" s="14">
        <f>J402+K402+L402+M402+N402</f>
        <v>25500</v>
      </c>
      <c r="Q402" s="14">
        <f>+AF402</f>
        <v>1830.01</v>
      </c>
      <c r="R402" s="14">
        <f>+J402+M402+O402+Q402+H402+I402</f>
        <v>25731.879999999997</v>
      </c>
      <c r="S402" s="14">
        <f>+N402+L402+K402</f>
        <v>18408</v>
      </c>
      <c r="T402" s="14">
        <f>+G402-R402</f>
        <v>94268.12</v>
      </c>
      <c r="U402" s="60">
        <f>+AH402-T402</f>
        <v>0</v>
      </c>
      <c r="V402" t="s">
        <v>506</v>
      </c>
      <c r="W402" t="s">
        <v>1050</v>
      </c>
      <c r="X402" t="s">
        <v>1915</v>
      </c>
      <c r="Y402">
        <v>2</v>
      </c>
      <c r="Z402" s="33">
        <v>120000</v>
      </c>
      <c r="AA402">
        <v>0</v>
      </c>
      <c r="AB402" s="33">
        <v>120000</v>
      </c>
      <c r="AC402" s="33">
        <v>3444</v>
      </c>
      <c r="AD402" s="33">
        <v>16809.87</v>
      </c>
      <c r="AE402" s="33">
        <v>3648</v>
      </c>
      <c r="AF402" s="33">
        <v>1830.01</v>
      </c>
      <c r="AG402" s="33">
        <v>25731.88</v>
      </c>
      <c r="AH402" s="33">
        <v>94268.12</v>
      </c>
      <c r="AI402" s="33" t="s">
        <v>1977</v>
      </c>
      <c r="AJ402" s="33"/>
      <c r="AL402" s="35"/>
      <c r="AM402" s="35"/>
    </row>
    <row r="403" spans="1:39" s="3" customFormat="1" ht="12.75" customHeight="1" x14ac:dyDescent="0.25">
      <c r="A403" s="11">
        <f t="shared" ref="A403:A466" si="6">1+A402</f>
        <v>385</v>
      </c>
      <c r="B403" s="12" t="s">
        <v>401</v>
      </c>
      <c r="C403" s="13" t="s">
        <v>507</v>
      </c>
      <c r="D403" s="13" t="s">
        <v>316</v>
      </c>
      <c r="E403" s="13" t="s">
        <v>29</v>
      </c>
      <c r="F403" s="13" t="s">
        <v>30</v>
      </c>
      <c r="G403" s="14">
        <v>132825</v>
      </c>
      <c r="H403" s="14">
        <v>30411.75</v>
      </c>
      <c r="I403" s="14">
        <v>0</v>
      </c>
      <c r="J403" s="14">
        <f>+G403*2.87%</f>
        <v>3812.0774999999999</v>
      </c>
      <c r="K403" s="14">
        <f>G403*7.1%</f>
        <v>9430.5749999999989</v>
      </c>
      <c r="L403" s="14">
        <f>G403*1.15%</f>
        <v>1527.4875</v>
      </c>
      <c r="M403" s="14">
        <f>+G403*3.04%</f>
        <v>4037.88</v>
      </c>
      <c r="N403" s="14">
        <f>G403*7.09%</f>
        <v>9417.2925000000014</v>
      </c>
      <c r="O403" s="14">
        <v>0</v>
      </c>
      <c r="P403" s="14">
        <f>J403+K403+L403+M403+N403</f>
        <v>28225.3125</v>
      </c>
      <c r="Q403" s="14">
        <f>+AF403</f>
        <v>2170.39</v>
      </c>
      <c r="R403" s="14">
        <f>+J403+M403+O403+Q403+H403+I403</f>
        <v>40432.097500000003</v>
      </c>
      <c r="S403" s="14">
        <f>+N403+L403+K403</f>
        <v>20375.355</v>
      </c>
      <c r="T403" s="14">
        <f>+G403-R403</f>
        <v>92392.902499999997</v>
      </c>
      <c r="U403" s="60">
        <f>+AH403-T403</f>
        <v>-2.5000000023283064E-3</v>
      </c>
      <c r="V403" t="s">
        <v>507</v>
      </c>
      <c r="W403" t="s">
        <v>316</v>
      </c>
      <c r="X403" t="s">
        <v>1936</v>
      </c>
      <c r="Y403">
        <v>1</v>
      </c>
      <c r="Z403" s="33">
        <v>132825</v>
      </c>
      <c r="AA403">
        <v>0</v>
      </c>
      <c r="AB403" s="33">
        <v>132825</v>
      </c>
      <c r="AC403" s="33">
        <v>3812.08</v>
      </c>
      <c r="AD403" s="33">
        <v>30411.75</v>
      </c>
      <c r="AE403" s="33">
        <v>4037.88</v>
      </c>
      <c r="AF403" s="33">
        <v>2170.39</v>
      </c>
      <c r="AG403" s="33">
        <v>40432.1</v>
      </c>
      <c r="AH403" s="33">
        <v>92392.9</v>
      </c>
      <c r="AI403" s="33" t="s">
        <v>1977</v>
      </c>
      <c r="AJ403" s="33"/>
      <c r="AK403" s="7"/>
      <c r="AL403" s="35"/>
      <c r="AM403" s="35"/>
    </row>
    <row r="404" spans="1:39" ht="15.95" customHeight="1" x14ac:dyDescent="0.25">
      <c r="A404" s="11">
        <f t="shared" si="6"/>
        <v>386</v>
      </c>
      <c r="B404" s="12" t="s">
        <v>401</v>
      </c>
      <c r="C404" s="13" t="s">
        <v>1000</v>
      </c>
      <c r="D404" s="13" t="s">
        <v>103</v>
      </c>
      <c r="E404" s="13" t="s">
        <v>29</v>
      </c>
      <c r="F404" s="13" t="s">
        <v>30</v>
      </c>
      <c r="G404" s="22">
        <v>30000</v>
      </c>
      <c r="H404" s="14">
        <v>0</v>
      </c>
      <c r="I404" s="14">
        <v>0</v>
      </c>
      <c r="J404" s="14">
        <f>+G404*2.87%</f>
        <v>861</v>
      </c>
      <c r="K404" s="14">
        <f>G404*7.1%</f>
        <v>2130</v>
      </c>
      <c r="L404" s="14">
        <f>G404*1.15%</f>
        <v>345</v>
      </c>
      <c r="M404" s="14">
        <f>+G404*3.04%</f>
        <v>912</v>
      </c>
      <c r="N404" s="14">
        <f>G404*7.09%</f>
        <v>2127</v>
      </c>
      <c r="O404" s="14">
        <v>0</v>
      </c>
      <c r="P404" s="14">
        <f>J404+K404+L404+M404+N404</f>
        <v>6375</v>
      </c>
      <c r="Q404" s="14">
        <f>+AF404</f>
        <v>0</v>
      </c>
      <c r="R404" s="14">
        <f>+J404+M404+O404+Q404+H404+I404</f>
        <v>1773</v>
      </c>
      <c r="S404" s="14">
        <f>+N404+L404+K404</f>
        <v>4602</v>
      </c>
      <c r="T404" s="14">
        <f>+G404-R404</f>
        <v>28227</v>
      </c>
      <c r="U404" s="60">
        <f>+AH404-T404</f>
        <v>0</v>
      </c>
      <c r="V404" t="s">
        <v>1000</v>
      </c>
      <c r="W404" t="s">
        <v>103</v>
      </c>
      <c r="X404" t="s">
        <v>1535</v>
      </c>
      <c r="Y404">
        <v>21</v>
      </c>
      <c r="Z404" s="33">
        <v>30000</v>
      </c>
      <c r="AA404">
        <v>0</v>
      </c>
      <c r="AB404" s="33">
        <v>30000</v>
      </c>
      <c r="AC404">
        <v>861</v>
      </c>
      <c r="AD404">
        <v>0</v>
      </c>
      <c r="AE404">
        <v>912</v>
      </c>
      <c r="AF404">
        <v>0</v>
      </c>
      <c r="AG404" s="33">
        <v>1773</v>
      </c>
      <c r="AH404" s="33">
        <v>28227</v>
      </c>
      <c r="AI404" s="33" t="s">
        <v>1975</v>
      </c>
      <c r="AJ404" s="33"/>
      <c r="AL404" s="35"/>
      <c r="AM404" s="35"/>
    </row>
    <row r="405" spans="1:39" ht="15.95" customHeight="1" x14ac:dyDescent="0.25">
      <c r="A405" s="11">
        <f t="shared" si="6"/>
        <v>387</v>
      </c>
      <c r="B405" s="12" t="s">
        <v>401</v>
      </c>
      <c r="C405" s="13" t="s">
        <v>1068</v>
      </c>
      <c r="D405" s="13" t="s">
        <v>103</v>
      </c>
      <c r="E405" s="13" t="s">
        <v>29</v>
      </c>
      <c r="F405" s="13" t="s">
        <v>35</v>
      </c>
      <c r="G405" s="14">
        <v>30000</v>
      </c>
      <c r="H405" s="14">
        <v>0</v>
      </c>
      <c r="I405" s="14">
        <v>0</v>
      </c>
      <c r="J405" s="14">
        <f>+G405*2.87%</f>
        <v>861</v>
      </c>
      <c r="K405" s="14">
        <f>G405*7.1%</f>
        <v>2130</v>
      </c>
      <c r="L405" s="14">
        <f>G405*1.15%</f>
        <v>345</v>
      </c>
      <c r="M405" s="14">
        <f>+G405*3.04%</f>
        <v>912</v>
      </c>
      <c r="N405" s="14">
        <f>G405*7.09%</f>
        <v>2127</v>
      </c>
      <c r="O405" s="14">
        <v>0</v>
      </c>
      <c r="P405" s="14">
        <f>J405+K405+L405+M405+N405</f>
        <v>6375</v>
      </c>
      <c r="Q405" s="14">
        <f>+AF405</f>
        <v>0</v>
      </c>
      <c r="R405" s="14">
        <f>+J405+M405+O405+Q405+H405+I405</f>
        <v>1773</v>
      </c>
      <c r="S405" s="14">
        <f>+N405+L405+K405</f>
        <v>4602</v>
      </c>
      <c r="T405" s="14">
        <f>+G405-R405</f>
        <v>28227</v>
      </c>
      <c r="U405" s="60">
        <f>+AH405-T405</f>
        <v>0</v>
      </c>
      <c r="V405" t="s">
        <v>1068</v>
      </c>
      <c r="W405" t="s">
        <v>103</v>
      </c>
      <c r="X405" t="s">
        <v>1764</v>
      </c>
      <c r="Y405">
        <v>23</v>
      </c>
      <c r="Z405" s="33">
        <v>30000</v>
      </c>
      <c r="AA405">
        <v>0</v>
      </c>
      <c r="AB405" s="33">
        <v>30000</v>
      </c>
      <c r="AC405">
        <v>861</v>
      </c>
      <c r="AD405">
        <v>0</v>
      </c>
      <c r="AE405">
        <v>912</v>
      </c>
      <c r="AF405">
        <v>0</v>
      </c>
      <c r="AG405" s="33">
        <v>1773</v>
      </c>
      <c r="AH405" s="33">
        <v>28227</v>
      </c>
      <c r="AI405" s="33" t="s">
        <v>1975</v>
      </c>
      <c r="AJ405" s="33"/>
      <c r="AL405" s="35"/>
      <c r="AM405" s="35"/>
    </row>
    <row r="406" spans="1:39" ht="15.95" customHeight="1" x14ac:dyDescent="0.25">
      <c r="A406" s="11">
        <f t="shared" si="6"/>
        <v>388</v>
      </c>
      <c r="B406" s="12" t="s">
        <v>417</v>
      </c>
      <c r="C406" s="13" t="s">
        <v>509</v>
      </c>
      <c r="D406" s="13" t="s">
        <v>32</v>
      </c>
      <c r="E406" s="13" t="s">
        <v>29</v>
      </c>
      <c r="F406" s="13" t="s">
        <v>30</v>
      </c>
      <c r="G406" s="14">
        <v>32465.74</v>
      </c>
      <c r="H406" s="14">
        <v>0</v>
      </c>
      <c r="I406" s="14">
        <v>0</v>
      </c>
      <c r="J406" s="14">
        <f>+G406*2.87%</f>
        <v>931.76673800000003</v>
      </c>
      <c r="K406" s="14">
        <f>G406*7.1%</f>
        <v>2305.06754</v>
      </c>
      <c r="L406" s="14">
        <f>G406*1.15%</f>
        <v>373.35601000000003</v>
      </c>
      <c r="M406" s="14">
        <f>+G406*3.04%</f>
        <v>986.95849600000008</v>
      </c>
      <c r="N406" s="14">
        <f>G406*7.09%</f>
        <v>2301.8209660000002</v>
      </c>
      <c r="O406" s="14">
        <v>0</v>
      </c>
      <c r="P406" s="14">
        <f>J406+K406+L406+M406+N406</f>
        <v>6898.9697500000002</v>
      </c>
      <c r="Q406" s="14">
        <f>+AF406</f>
        <v>0</v>
      </c>
      <c r="R406" s="14">
        <f>+J406+M406+O406+Q406+H406+I406</f>
        <v>1918.725234</v>
      </c>
      <c r="S406" s="14">
        <f>+N406+L406+K406</f>
        <v>4980.2445160000007</v>
      </c>
      <c r="T406" s="14">
        <f>+G406-R406</f>
        <v>30547.014766</v>
      </c>
      <c r="U406" s="60">
        <f>+AH406-T406</f>
        <v>-4.7660000018368009E-3</v>
      </c>
      <c r="V406" t="s">
        <v>509</v>
      </c>
      <c r="W406" t="s">
        <v>32</v>
      </c>
      <c r="X406" t="s">
        <v>1702</v>
      </c>
      <c r="Y406">
        <v>16</v>
      </c>
      <c r="Z406" s="33">
        <v>32465.74</v>
      </c>
      <c r="AA406">
        <v>0</v>
      </c>
      <c r="AB406" s="33">
        <v>32465.74</v>
      </c>
      <c r="AC406">
        <v>931.77</v>
      </c>
      <c r="AD406">
        <v>0</v>
      </c>
      <c r="AE406">
        <v>986.96</v>
      </c>
      <c r="AF406">
        <v>0</v>
      </c>
      <c r="AG406" s="33">
        <v>1918.73</v>
      </c>
      <c r="AH406" s="33">
        <v>30547.01</v>
      </c>
      <c r="AI406" s="33" t="s">
        <v>1975</v>
      </c>
      <c r="AJ406" s="33"/>
      <c r="AL406" s="35"/>
      <c r="AM406" s="35"/>
    </row>
    <row r="407" spans="1:39" ht="15.95" customHeight="1" x14ac:dyDescent="0.25">
      <c r="A407" s="11">
        <f t="shared" si="6"/>
        <v>389</v>
      </c>
      <c r="B407" s="12" t="s">
        <v>417</v>
      </c>
      <c r="C407" s="13" t="s">
        <v>510</v>
      </c>
      <c r="D407" s="13" t="s">
        <v>32</v>
      </c>
      <c r="E407" s="13" t="s">
        <v>29</v>
      </c>
      <c r="F407" s="13" t="s">
        <v>30</v>
      </c>
      <c r="G407" s="14">
        <v>32465.74</v>
      </c>
      <c r="H407" s="14">
        <v>0</v>
      </c>
      <c r="I407" s="14">
        <v>0</v>
      </c>
      <c r="J407" s="14">
        <f>+G407*2.87%</f>
        <v>931.76673800000003</v>
      </c>
      <c r="K407" s="14">
        <f>G407*7.1%</f>
        <v>2305.06754</v>
      </c>
      <c r="L407" s="14">
        <f>G407*1.15%</f>
        <v>373.35601000000003</v>
      </c>
      <c r="M407" s="14">
        <f>+G407*3.04%</f>
        <v>986.95849600000008</v>
      </c>
      <c r="N407" s="14">
        <f>G407*7.09%</f>
        <v>2301.8209660000002</v>
      </c>
      <c r="O407" s="14">
        <v>0</v>
      </c>
      <c r="P407" s="14">
        <f>J407+K407+L407+M407+N407</f>
        <v>6898.9697500000002</v>
      </c>
      <c r="Q407" s="14">
        <f>+AF407</f>
        <v>0</v>
      </c>
      <c r="R407" s="14">
        <f>+J407+M407+O407+Q407+H407+I407</f>
        <v>1918.725234</v>
      </c>
      <c r="S407" s="14">
        <f>+N407+L407+K407</f>
        <v>4980.2445160000007</v>
      </c>
      <c r="T407" s="14">
        <f>+G407-R407</f>
        <v>30547.014766</v>
      </c>
      <c r="U407" s="60">
        <f>+AH407-T407</f>
        <v>-4.7660000018368009E-3</v>
      </c>
      <c r="V407" t="s">
        <v>510</v>
      </c>
      <c r="W407" t="s">
        <v>32</v>
      </c>
      <c r="X407" t="s">
        <v>1524</v>
      </c>
      <c r="Y407">
        <v>18</v>
      </c>
      <c r="Z407" s="33">
        <v>32465.74</v>
      </c>
      <c r="AA407">
        <v>0</v>
      </c>
      <c r="AB407" s="33">
        <v>32465.74</v>
      </c>
      <c r="AC407">
        <v>931.77</v>
      </c>
      <c r="AD407">
        <v>0</v>
      </c>
      <c r="AE407">
        <v>986.96</v>
      </c>
      <c r="AF407">
        <v>0</v>
      </c>
      <c r="AG407" s="33">
        <v>1918.73</v>
      </c>
      <c r="AH407" s="33">
        <v>30547.01</v>
      </c>
      <c r="AI407" s="33" t="s">
        <v>1975</v>
      </c>
      <c r="AJ407" s="33"/>
      <c r="AL407" s="35"/>
      <c r="AM407" s="35"/>
    </row>
    <row r="408" spans="1:39" ht="15.95" customHeight="1" x14ac:dyDescent="0.25">
      <c r="A408" s="11">
        <f t="shared" si="6"/>
        <v>390</v>
      </c>
      <c r="B408" s="12" t="s">
        <v>417</v>
      </c>
      <c r="C408" s="13" t="s">
        <v>511</v>
      </c>
      <c r="D408" s="13" t="s">
        <v>292</v>
      </c>
      <c r="E408" s="13" t="s">
        <v>44</v>
      </c>
      <c r="F408" s="13" t="s">
        <v>30</v>
      </c>
      <c r="G408" s="14">
        <v>45000</v>
      </c>
      <c r="H408" s="14">
        <v>1148.33</v>
      </c>
      <c r="I408" s="14">
        <v>0</v>
      </c>
      <c r="J408" s="14">
        <f>+G408*2.87%</f>
        <v>1291.5</v>
      </c>
      <c r="K408" s="14">
        <f>G408*7.1%</f>
        <v>3194.9999999999995</v>
      </c>
      <c r="L408" s="14">
        <f>G408*1.15%</f>
        <v>517.5</v>
      </c>
      <c r="M408" s="14">
        <f>+G408*3.04%</f>
        <v>1368</v>
      </c>
      <c r="N408" s="14">
        <f>G408*7.09%</f>
        <v>3190.5</v>
      </c>
      <c r="O408" s="14">
        <v>0</v>
      </c>
      <c r="P408" s="14">
        <f>J408+K408+L408+M408+N408</f>
        <v>9562.5</v>
      </c>
      <c r="Q408" s="14">
        <f>+AF408</f>
        <v>0</v>
      </c>
      <c r="R408" s="14">
        <f>+J408+M408+O408+Q408+H408+I408</f>
        <v>3807.83</v>
      </c>
      <c r="S408" s="14">
        <f>+N408+L408+K408</f>
        <v>6903</v>
      </c>
      <c r="T408" s="14">
        <f>+G408-R408</f>
        <v>41192.17</v>
      </c>
      <c r="U408" s="60">
        <f>+AH408-T408</f>
        <v>0</v>
      </c>
      <c r="V408" t="s">
        <v>511</v>
      </c>
      <c r="W408" t="s">
        <v>292</v>
      </c>
      <c r="X408" t="s">
        <v>1719</v>
      </c>
      <c r="Y408">
        <v>4</v>
      </c>
      <c r="Z408" s="33">
        <v>45000</v>
      </c>
      <c r="AA408">
        <v>0</v>
      </c>
      <c r="AB408" s="33">
        <v>45000</v>
      </c>
      <c r="AC408" s="33">
        <v>1291.5</v>
      </c>
      <c r="AD408" s="33">
        <v>1148.33</v>
      </c>
      <c r="AE408" s="33">
        <v>1368</v>
      </c>
      <c r="AF408">
        <v>0</v>
      </c>
      <c r="AG408" s="33">
        <v>3807.83</v>
      </c>
      <c r="AH408" s="33">
        <v>41192.17</v>
      </c>
      <c r="AI408" s="33" t="s">
        <v>1975</v>
      </c>
      <c r="AJ408" s="33"/>
      <c r="AL408" s="35"/>
      <c r="AM408" s="35"/>
    </row>
    <row r="409" spans="1:39" s="3" customFormat="1" ht="15" x14ac:dyDescent="0.25">
      <c r="A409" s="11">
        <f t="shared" si="6"/>
        <v>391</v>
      </c>
      <c r="B409" s="12" t="s">
        <v>420</v>
      </c>
      <c r="C409" s="13" t="s">
        <v>512</v>
      </c>
      <c r="D409" s="13" t="s">
        <v>290</v>
      </c>
      <c r="E409" s="13" t="s">
        <v>44</v>
      </c>
      <c r="F409" s="13" t="s">
        <v>30</v>
      </c>
      <c r="G409" s="14">
        <v>45000</v>
      </c>
      <c r="H409" s="14">
        <v>1148.33</v>
      </c>
      <c r="I409" s="14">
        <v>0</v>
      </c>
      <c r="J409" s="14">
        <f>+G409*2.87%</f>
        <v>1291.5</v>
      </c>
      <c r="K409" s="14">
        <f>G409*7.1%</f>
        <v>3194.9999999999995</v>
      </c>
      <c r="L409" s="14">
        <f>G409*1.15%</f>
        <v>517.5</v>
      </c>
      <c r="M409" s="14">
        <f>+G409*3.04%</f>
        <v>1368</v>
      </c>
      <c r="N409" s="14">
        <f>G409*7.09%</f>
        <v>3190.5</v>
      </c>
      <c r="O409" s="14">
        <v>0</v>
      </c>
      <c r="P409" s="14">
        <f>J409+K409+L409+M409+N409</f>
        <v>9562.5</v>
      </c>
      <c r="Q409" s="14">
        <f>+AF409</f>
        <v>0</v>
      </c>
      <c r="R409" s="14">
        <f>+J409+M409+O409+Q409+H409+I409</f>
        <v>3807.83</v>
      </c>
      <c r="S409" s="14">
        <f>+N409+L409+K409</f>
        <v>6903</v>
      </c>
      <c r="T409" s="14">
        <f>+G409-R409</f>
        <v>41192.17</v>
      </c>
      <c r="U409" s="60">
        <f>+AH409-T409</f>
        <v>0</v>
      </c>
      <c r="V409" t="s">
        <v>512</v>
      </c>
      <c r="W409" t="s">
        <v>290</v>
      </c>
      <c r="X409" t="s">
        <v>1550</v>
      </c>
      <c r="Y409">
        <v>1</v>
      </c>
      <c r="Z409" s="33">
        <v>45000</v>
      </c>
      <c r="AA409">
        <v>0</v>
      </c>
      <c r="AB409" s="33">
        <v>45000</v>
      </c>
      <c r="AC409" s="33">
        <v>1291.5</v>
      </c>
      <c r="AD409" s="33">
        <v>1148.33</v>
      </c>
      <c r="AE409" s="33">
        <v>1368</v>
      </c>
      <c r="AF409">
        <v>0</v>
      </c>
      <c r="AG409" s="33">
        <v>3807.83</v>
      </c>
      <c r="AH409" s="33">
        <v>41192.17</v>
      </c>
      <c r="AI409" s="33" t="s">
        <v>1975</v>
      </c>
      <c r="AJ409" s="33"/>
      <c r="AK409" s="7"/>
      <c r="AL409" s="35"/>
      <c r="AM409" s="35"/>
    </row>
    <row r="410" spans="1:39" s="3" customFormat="1" ht="15" x14ac:dyDescent="0.25">
      <c r="A410" s="11">
        <f t="shared" si="6"/>
        <v>392</v>
      </c>
      <c r="B410" s="12" t="s">
        <v>420</v>
      </c>
      <c r="C410" s="13" t="s">
        <v>513</v>
      </c>
      <c r="D410" s="13" t="s">
        <v>32</v>
      </c>
      <c r="E410" s="13" t="s">
        <v>29</v>
      </c>
      <c r="F410" s="13" t="s">
        <v>30</v>
      </c>
      <c r="G410" s="14">
        <v>34500</v>
      </c>
      <c r="H410" s="14">
        <v>0</v>
      </c>
      <c r="I410" s="14">
        <v>0</v>
      </c>
      <c r="J410" s="14">
        <f>+G410*2.87%</f>
        <v>990.15</v>
      </c>
      <c r="K410" s="14">
        <f>G410*7.1%</f>
        <v>2449.5</v>
      </c>
      <c r="L410" s="14">
        <f>G410*1.15%</f>
        <v>396.75</v>
      </c>
      <c r="M410" s="14">
        <f>+G410*3.04%</f>
        <v>1048.8</v>
      </c>
      <c r="N410" s="14">
        <f>G410*7.09%</f>
        <v>2446.0500000000002</v>
      </c>
      <c r="O410" s="14">
        <v>1587.38</v>
      </c>
      <c r="P410" s="14">
        <f>J410+K410+L410+M410+N410</f>
        <v>7331.25</v>
      </c>
      <c r="Q410" s="14">
        <v>0</v>
      </c>
      <c r="R410" s="14">
        <f>+J410+M410+O410+Q410+H410+I410</f>
        <v>3626.33</v>
      </c>
      <c r="S410" s="14">
        <f>+N410+L410+K410</f>
        <v>5292.3</v>
      </c>
      <c r="T410" s="14">
        <f>+G410-R410</f>
        <v>30873.67</v>
      </c>
      <c r="U410" s="60">
        <f>+AH410-T410</f>
        <v>0</v>
      </c>
      <c r="V410" t="s">
        <v>513</v>
      </c>
      <c r="W410" t="s">
        <v>32</v>
      </c>
      <c r="X410" t="s">
        <v>1507</v>
      </c>
      <c r="Y410">
        <v>13</v>
      </c>
      <c r="Z410" s="33">
        <v>34500</v>
      </c>
      <c r="AA410">
        <v>0</v>
      </c>
      <c r="AB410" s="33">
        <v>34500</v>
      </c>
      <c r="AC410">
        <v>990.15</v>
      </c>
      <c r="AD410">
        <v>0</v>
      </c>
      <c r="AE410" s="33">
        <v>1048.8</v>
      </c>
      <c r="AF410" s="33">
        <v>1587.38</v>
      </c>
      <c r="AG410" s="33">
        <v>3626.33</v>
      </c>
      <c r="AH410" s="33">
        <v>30873.67</v>
      </c>
      <c r="AI410" s="33" t="s">
        <v>1975</v>
      </c>
      <c r="AJ410" s="33"/>
      <c r="AK410" s="7"/>
      <c r="AL410" s="35"/>
      <c r="AM410" s="35"/>
    </row>
    <row r="411" spans="1:39" s="3" customFormat="1" ht="15" x14ac:dyDescent="0.25">
      <c r="A411" s="11">
        <f t="shared" si="6"/>
        <v>393</v>
      </c>
      <c r="B411" s="12" t="s">
        <v>420</v>
      </c>
      <c r="C411" s="13" t="s">
        <v>514</v>
      </c>
      <c r="D411" s="13" t="s">
        <v>1055</v>
      </c>
      <c r="E411" s="13" t="s">
        <v>29</v>
      </c>
      <c r="F411" s="13" t="s">
        <v>30</v>
      </c>
      <c r="G411" s="14">
        <v>75000</v>
      </c>
      <c r="H411" s="14">
        <v>5991.9</v>
      </c>
      <c r="I411" s="14">
        <v>0</v>
      </c>
      <c r="J411" s="14">
        <f>+G411*2.87%</f>
        <v>2152.5</v>
      </c>
      <c r="K411" s="14">
        <f>G411*7.1%</f>
        <v>5324.9999999999991</v>
      </c>
      <c r="L411" s="14">
        <f>G411*1.15%</f>
        <v>862.5</v>
      </c>
      <c r="M411" s="14">
        <f>+G411*3.04%</f>
        <v>2280</v>
      </c>
      <c r="N411" s="14">
        <f>G411*7.09%</f>
        <v>5317.5</v>
      </c>
      <c r="O411" s="14">
        <v>1587.38</v>
      </c>
      <c r="P411" s="14">
        <f>J411+K411+L411+M411+N411</f>
        <v>15937.5</v>
      </c>
      <c r="Q411" s="14">
        <v>3610.6</v>
      </c>
      <c r="R411" s="14">
        <f>+J411+M411+O411+Q411+H411+I411</f>
        <v>15622.38</v>
      </c>
      <c r="S411" s="14">
        <f>+N411+L411+K411</f>
        <v>11505</v>
      </c>
      <c r="T411" s="14">
        <f>+G411-R411</f>
        <v>59377.62</v>
      </c>
      <c r="U411" s="60">
        <f>+AH411-T411</f>
        <v>0</v>
      </c>
      <c r="V411" t="s">
        <v>514</v>
      </c>
      <c r="W411" t="s">
        <v>1055</v>
      </c>
      <c r="X411" t="s">
        <v>1544</v>
      </c>
      <c r="Y411">
        <v>2</v>
      </c>
      <c r="Z411" s="33">
        <v>75000</v>
      </c>
      <c r="AA411">
        <v>0</v>
      </c>
      <c r="AB411" s="33">
        <v>75000</v>
      </c>
      <c r="AC411" s="33">
        <v>2152.5</v>
      </c>
      <c r="AD411" s="33">
        <v>5991.9</v>
      </c>
      <c r="AE411" s="33">
        <v>2280</v>
      </c>
      <c r="AF411" s="33">
        <v>5197.9799999999996</v>
      </c>
      <c r="AG411" s="33">
        <v>15622.38</v>
      </c>
      <c r="AH411" s="33">
        <v>59377.62</v>
      </c>
      <c r="AI411" s="33" t="s">
        <v>1975</v>
      </c>
      <c r="AJ411" s="33"/>
      <c r="AK411" s="7"/>
      <c r="AL411" s="35"/>
      <c r="AM411" s="35"/>
    </row>
    <row r="412" spans="1:39" ht="15.95" customHeight="1" x14ac:dyDescent="0.25">
      <c r="A412" s="11">
        <f t="shared" si="6"/>
        <v>394</v>
      </c>
      <c r="B412" s="12" t="s">
        <v>321</v>
      </c>
      <c r="C412" s="13" t="s">
        <v>515</v>
      </c>
      <c r="D412" s="13" t="s">
        <v>298</v>
      </c>
      <c r="E412" s="13" t="s">
        <v>44</v>
      </c>
      <c r="F412" s="13" t="s">
        <v>30</v>
      </c>
      <c r="G412" s="14">
        <v>34500</v>
      </c>
      <c r="H412" s="14">
        <v>0</v>
      </c>
      <c r="I412" s="14">
        <v>0</v>
      </c>
      <c r="J412" s="14">
        <f>+G412*2.87%</f>
        <v>990.15</v>
      </c>
      <c r="K412" s="14">
        <f>G412*7.1%</f>
        <v>2449.5</v>
      </c>
      <c r="L412" s="14">
        <f>G412*1.15%</f>
        <v>396.75</v>
      </c>
      <c r="M412" s="14">
        <f>+G412*3.04%</f>
        <v>1048.8</v>
      </c>
      <c r="N412" s="14">
        <f>G412*7.09%</f>
        <v>2446.0500000000002</v>
      </c>
      <c r="O412" s="14">
        <v>0</v>
      </c>
      <c r="P412" s="14">
        <f>J412+K412+L412+M412+N412</f>
        <v>7331.25</v>
      </c>
      <c r="Q412" s="14">
        <f>+AF412</f>
        <v>0</v>
      </c>
      <c r="R412" s="14">
        <f>+J412+M412+O412+Q412+H412+I412</f>
        <v>2038.9499999999998</v>
      </c>
      <c r="S412" s="14">
        <f>+N412+L412+K412</f>
        <v>5292.3</v>
      </c>
      <c r="T412" s="14">
        <f>+G412-R412</f>
        <v>32461.05</v>
      </c>
      <c r="U412" s="60">
        <f>+AH412-T412</f>
        <v>0</v>
      </c>
      <c r="V412" t="s">
        <v>515</v>
      </c>
      <c r="W412" t="s">
        <v>298</v>
      </c>
      <c r="X412" t="s">
        <v>1494</v>
      </c>
      <c r="Y412">
        <v>2</v>
      </c>
      <c r="Z412" s="33">
        <v>34500</v>
      </c>
      <c r="AA412">
        <v>0</v>
      </c>
      <c r="AB412" s="33">
        <v>34500</v>
      </c>
      <c r="AC412">
        <v>990.15</v>
      </c>
      <c r="AD412">
        <v>0</v>
      </c>
      <c r="AE412" s="33">
        <v>1048.8</v>
      </c>
      <c r="AF412">
        <v>0</v>
      </c>
      <c r="AG412" s="33">
        <v>2038.95</v>
      </c>
      <c r="AH412" s="33">
        <v>32461.05</v>
      </c>
      <c r="AI412" s="33" t="s">
        <v>1975</v>
      </c>
      <c r="AJ412" s="33"/>
      <c r="AL412" s="35"/>
      <c r="AM412" s="35"/>
    </row>
    <row r="413" spans="1:39" ht="15.95" customHeight="1" x14ac:dyDescent="0.25">
      <c r="A413" s="11">
        <f t="shared" si="6"/>
        <v>395</v>
      </c>
      <c r="B413" s="12" t="s">
        <v>321</v>
      </c>
      <c r="C413" s="13" t="s">
        <v>516</v>
      </c>
      <c r="D413" s="13" t="s">
        <v>223</v>
      </c>
      <c r="E413" s="13" t="s">
        <v>29</v>
      </c>
      <c r="F413" s="13" t="s">
        <v>35</v>
      </c>
      <c r="G413" s="14">
        <v>120000</v>
      </c>
      <c r="H413" s="14">
        <v>16016.18</v>
      </c>
      <c r="I413" s="14">
        <v>0</v>
      </c>
      <c r="J413" s="14">
        <f>+G413*2.87%</f>
        <v>3444</v>
      </c>
      <c r="K413" s="14">
        <f>G413*7.1%</f>
        <v>8520</v>
      </c>
      <c r="L413" s="14">
        <f>G413*1.15%</f>
        <v>1380</v>
      </c>
      <c r="M413" s="14">
        <f>+G413*3.04%</f>
        <v>3648</v>
      </c>
      <c r="N413" s="14">
        <f>G413*7.09%</f>
        <v>8508</v>
      </c>
      <c r="O413" s="14">
        <v>3174.76</v>
      </c>
      <c r="P413" s="14">
        <f>J413+K413+L413+M413+N413</f>
        <v>25500</v>
      </c>
      <c r="Q413" s="14">
        <v>1912.0100000000002</v>
      </c>
      <c r="R413" s="14">
        <f>+J413+M413+O413+Q413+H413+I413</f>
        <v>28194.95</v>
      </c>
      <c r="S413" s="14">
        <f>+N413+L413+K413</f>
        <v>18408</v>
      </c>
      <c r="T413" s="14">
        <f>+G413-R413</f>
        <v>91805.05</v>
      </c>
      <c r="U413" s="60">
        <f>+AH413-T413</f>
        <v>0</v>
      </c>
      <c r="V413" t="s">
        <v>516</v>
      </c>
      <c r="W413" t="s">
        <v>223</v>
      </c>
      <c r="X413" t="s">
        <v>1916</v>
      </c>
      <c r="Y413">
        <v>1</v>
      </c>
      <c r="Z413" s="33">
        <v>120000</v>
      </c>
      <c r="AA413">
        <v>0</v>
      </c>
      <c r="AB413" s="33">
        <v>120000</v>
      </c>
      <c r="AC413" s="33">
        <v>3444</v>
      </c>
      <c r="AD413" s="33">
        <v>16016.18</v>
      </c>
      <c r="AE413" s="33">
        <v>3648</v>
      </c>
      <c r="AF413" s="33">
        <v>5086.7700000000004</v>
      </c>
      <c r="AG413" s="33">
        <v>28194.95</v>
      </c>
      <c r="AH413" s="33">
        <v>91805.05</v>
      </c>
      <c r="AI413" s="33" t="s">
        <v>1977</v>
      </c>
      <c r="AJ413" s="33"/>
      <c r="AL413" s="35"/>
      <c r="AM413" s="35"/>
    </row>
    <row r="414" spans="1:39" ht="15.95" customHeight="1" x14ac:dyDescent="0.25">
      <c r="A414" s="11">
        <f t="shared" si="6"/>
        <v>396</v>
      </c>
      <c r="B414" s="12" t="s">
        <v>399</v>
      </c>
      <c r="C414" s="13" t="s">
        <v>517</v>
      </c>
      <c r="D414" s="13" t="s">
        <v>298</v>
      </c>
      <c r="E414" s="13" t="s">
        <v>29</v>
      </c>
      <c r="F414" s="13" t="s">
        <v>30</v>
      </c>
      <c r="G414" s="14">
        <v>30000</v>
      </c>
      <c r="H414" s="14">
        <v>0</v>
      </c>
      <c r="I414" s="14">
        <v>0</v>
      </c>
      <c r="J414" s="14">
        <f>+G414*2.87%</f>
        <v>861</v>
      </c>
      <c r="K414" s="14">
        <f>G414*7.1%</f>
        <v>2130</v>
      </c>
      <c r="L414" s="14">
        <f>G414*1.15%</f>
        <v>345</v>
      </c>
      <c r="M414" s="14">
        <f>+G414*3.04%</f>
        <v>912</v>
      </c>
      <c r="N414" s="14">
        <f>G414*7.09%</f>
        <v>2127</v>
      </c>
      <c r="O414" s="14">
        <v>0</v>
      </c>
      <c r="P414" s="14">
        <f>J414+K414+L414+M414+N414</f>
        <v>6375</v>
      </c>
      <c r="Q414" s="14">
        <f>+AF414</f>
        <v>0</v>
      </c>
      <c r="R414" s="14">
        <f>+J414+M414+O414+Q414+H414+I414</f>
        <v>1773</v>
      </c>
      <c r="S414" s="14">
        <f>+N414+L414+K414</f>
        <v>4602</v>
      </c>
      <c r="T414" s="14">
        <f>+G414-R414</f>
        <v>28227</v>
      </c>
      <c r="U414" s="60">
        <f>+AH414-T414</f>
        <v>0</v>
      </c>
      <c r="V414" t="s">
        <v>517</v>
      </c>
      <c r="W414" t="s">
        <v>298</v>
      </c>
      <c r="X414" t="s">
        <v>1697</v>
      </c>
      <c r="Y414">
        <v>7</v>
      </c>
      <c r="Z414" s="33">
        <v>30000</v>
      </c>
      <c r="AA414">
        <v>0</v>
      </c>
      <c r="AB414" s="33">
        <v>30000</v>
      </c>
      <c r="AC414">
        <v>861</v>
      </c>
      <c r="AD414">
        <v>0</v>
      </c>
      <c r="AE414">
        <v>912</v>
      </c>
      <c r="AF414">
        <v>0</v>
      </c>
      <c r="AG414" s="33">
        <v>1773</v>
      </c>
      <c r="AH414" s="33">
        <v>28227</v>
      </c>
      <c r="AI414" s="33" t="s">
        <v>1975</v>
      </c>
      <c r="AJ414" s="33"/>
      <c r="AL414" s="35"/>
      <c r="AM414" s="35"/>
    </row>
    <row r="415" spans="1:39" ht="15.95" customHeight="1" x14ac:dyDescent="0.25">
      <c r="A415" s="11">
        <f t="shared" si="6"/>
        <v>397</v>
      </c>
      <c r="B415" s="12" t="s">
        <v>356</v>
      </c>
      <c r="C415" s="13" t="s">
        <v>518</v>
      </c>
      <c r="D415" s="13" t="s">
        <v>267</v>
      </c>
      <c r="E415" s="13" t="s">
        <v>29</v>
      </c>
      <c r="F415" s="13" t="s">
        <v>30</v>
      </c>
      <c r="G415" s="14">
        <v>30000</v>
      </c>
      <c r="H415" s="14">
        <v>0</v>
      </c>
      <c r="I415" s="14">
        <v>0</v>
      </c>
      <c r="J415" s="14">
        <f>+G415*2.87%</f>
        <v>861</v>
      </c>
      <c r="K415" s="14">
        <f>G415*7.1%</f>
        <v>2130</v>
      </c>
      <c r="L415" s="14">
        <f>G415*1.15%</f>
        <v>345</v>
      </c>
      <c r="M415" s="14">
        <f>+G415*3.04%</f>
        <v>912</v>
      </c>
      <c r="N415" s="14">
        <f>G415*7.09%</f>
        <v>2127</v>
      </c>
      <c r="O415" s="14">
        <v>1587.38</v>
      </c>
      <c r="P415" s="14">
        <f>J415+K415+L415+M415+N415</f>
        <v>6375</v>
      </c>
      <c r="Q415" s="14">
        <v>0</v>
      </c>
      <c r="R415" s="14">
        <f>+J415+M415+O415+Q415+H415+I415</f>
        <v>3360.38</v>
      </c>
      <c r="S415" s="14">
        <f>+N415+L415+K415</f>
        <v>4602</v>
      </c>
      <c r="T415" s="14">
        <f>+G415-R415</f>
        <v>26639.62</v>
      </c>
      <c r="U415" s="60">
        <f>+AH415-T415</f>
        <v>0</v>
      </c>
      <c r="V415" t="s">
        <v>518</v>
      </c>
      <c r="W415" t="s">
        <v>267</v>
      </c>
      <c r="X415" t="s">
        <v>1785</v>
      </c>
      <c r="Y415">
        <v>2</v>
      </c>
      <c r="Z415" s="33">
        <v>30000</v>
      </c>
      <c r="AA415">
        <v>0</v>
      </c>
      <c r="AB415" s="33">
        <v>30000</v>
      </c>
      <c r="AC415">
        <v>861</v>
      </c>
      <c r="AD415">
        <v>0</v>
      </c>
      <c r="AE415">
        <v>912</v>
      </c>
      <c r="AF415" s="33">
        <v>1587.38</v>
      </c>
      <c r="AG415" s="33">
        <v>3360.38</v>
      </c>
      <c r="AH415" s="33">
        <v>26639.62</v>
      </c>
      <c r="AI415" s="33" t="s">
        <v>1975</v>
      </c>
      <c r="AJ415" s="33"/>
      <c r="AL415" s="35"/>
      <c r="AM415" s="35"/>
    </row>
    <row r="416" spans="1:39" ht="15.95" customHeight="1" x14ac:dyDescent="0.25">
      <c r="A416" s="11">
        <f t="shared" si="6"/>
        <v>398</v>
      </c>
      <c r="B416" s="12" t="s">
        <v>356</v>
      </c>
      <c r="C416" s="13" t="s">
        <v>519</v>
      </c>
      <c r="D416" s="13" t="s">
        <v>267</v>
      </c>
      <c r="E416" s="13" t="s">
        <v>29</v>
      </c>
      <c r="F416" s="13" t="s">
        <v>35</v>
      </c>
      <c r="G416" s="14">
        <v>30000</v>
      </c>
      <c r="H416" s="14">
        <v>0</v>
      </c>
      <c r="I416" s="14"/>
      <c r="J416" s="14">
        <f>+G416*2.87%</f>
        <v>861</v>
      </c>
      <c r="K416" s="14">
        <f>G416*7.1%</f>
        <v>2130</v>
      </c>
      <c r="L416" s="14">
        <f>G416*1.15%</f>
        <v>345</v>
      </c>
      <c r="M416" s="14">
        <f>+G416*3.04%</f>
        <v>912</v>
      </c>
      <c r="N416" s="14">
        <f>G416*7.09%</f>
        <v>2127</v>
      </c>
      <c r="O416" s="14">
        <v>0</v>
      </c>
      <c r="P416" s="14">
        <f>J416+K416+L416+M416+N416</f>
        <v>6375</v>
      </c>
      <c r="Q416" s="14">
        <f>+AF416</f>
        <v>0</v>
      </c>
      <c r="R416" s="14">
        <f>+J416+M416+O416+Q416+H416+I416</f>
        <v>1773</v>
      </c>
      <c r="S416" s="14">
        <f>+N416+L416+K416</f>
        <v>4602</v>
      </c>
      <c r="T416" s="14">
        <f>+G416-R416</f>
        <v>28227</v>
      </c>
      <c r="U416" s="60">
        <f>+AH416-T416</f>
        <v>0</v>
      </c>
      <c r="V416" t="s">
        <v>519</v>
      </c>
      <c r="W416" t="s">
        <v>267</v>
      </c>
      <c r="X416" t="s">
        <v>1708</v>
      </c>
      <c r="Y416">
        <v>4</v>
      </c>
      <c r="Z416" s="33">
        <v>30000</v>
      </c>
      <c r="AA416">
        <v>0</v>
      </c>
      <c r="AB416" s="33">
        <v>30000</v>
      </c>
      <c r="AC416">
        <v>861</v>
      </c>
      <c r="AD416">
        <v>0</v>
      </c>
      <c r="AE416">
        <v>912</v>
      </c>
      <c r="AF416">
        <v>0</v>
      </c>
      <c r="AG416" s="33">
        <v>1773</v>
      </c>
      <c r="AH416" s="33">
        <v>28227</v>
      </c>
      <c r="AI416" s="33" t="s">
        <v>1975</v>
      </c>
      <c r="AJ416" s="33"/>
      <c r="AL416" s="35"/>
      <c r="AM416" s="35"/>
    </row>
    <row r="417" spans="1:39" ht="15.95" customHeight="1" x14ac:dyDescent="0.25">
      <c r="A417" s="11">
        <f t="shared" si="6"/>
        <v>399</v>
      </c>
      <c r="B417" s="12" t="s">
        <v>428</v>
      </c>
      <c r="C417" s="13" t="s">
        <v>520</v>
      </c>
      <c r="D417" s="13" t="s">
        <v>223</v>
      </c>
      <c r="E417" s="13" t="s">
        <v>29</v>
      </c>
      <c r="F417" s="13" t="s">
        <v>35</v>
      </c>
      <c r="G417" s="14">
        <v>120000</v>
      </c>
      <c r="H417" s="14">
        <v>16413.02</v>
      </c>
      <c r="I417" s="14">
        <v>0</v>
      </c>
      <c r="J417" s="14">
        <f>+G417*2.87%</f>
        <v>3444</v>
      </c>
      <c r="K417" s="14">
        <f>G417*7.1%</f>
        <v>8520</v>
      </c>
      <c r="L417" s="14">
        <f>G417*1.15%</f>
        <v>1380</v>
      </c>
      <c r="M417" s="14">
        <f>+G417*3.04%</f>
        <v>3648</v>
      </c>
      <c r="N417" s="14">
        <f>G417*7.09%</f>
        <v>8508</v>
      </c>
      <c r="O417" s="14">
        <v>1587.38</v>
      </c>
      <c r="P417" s="14">
        <f>J417+K417+L417+M417+N417</f>
        <v>25500</v>
      </c>
      <c r="Q417" s="14">
        <v>1994.0099999999984</v>
      </c>
      <c r="R417" s="14">
        <f>+J417+M417+O417+Q417+H417+I417</f>
        <v>27086.41</v>
      </c>
      <c r="S417" s="14">
        <f>+N417+L417+K417</f>
        <v>18408</v>
      </c>
      <c r="T417" s="14">
        <f>+G417-R417</f>
        <v>92913.59</v>
      </c>
      <c r="U417" s="60">
        <f>+AH417-T417</f>
        <v>0</v>
      </c>
      <c r="V417" t="s">
        <v>520</v>
      </c>
      <c r="W417" t="s">
        <v>223</v>
      </c>
      <c r="X417" t="s">
        <v>1934</v>
      </c>
      <c r="Y417">
        <v>1</v>
      </c>
      <c r="Z417" s="33">
        <v>120000</v>
      </c>
      <c r="AA417">
        <v>0</v>
      </c>
      <c r="AB417" s="33">
        <v>120000</v>
      </c>
      <c r="AC417" s="33">
        <v>3444</v>
      </c>
      <c r="AD417" s="33">
        <v>16413.02</v>
      </c>
      <c r="AE417" s="33">
        <v>3648</v>
      </c>
      <c r="AF417" s="33">
        <v>3581.39</v>
      </c>
      <c r="AG417" s="33">
        <v>27086.41</v>
      </c>
      <c r="AH417" s="33">
        <v>92913.59</v>
      </c>
      <c r="AI417" s="33" t="s">
        <v>1977</v>
      </c>
      <c r="AJ417" s="33"/>
      <c r="AL417" s="35"/>
      <c r="AM417" s="35"/>
    </row>
    <row r="418" spans="1:39" s="3" customFormat="1" ht="12.75" customHeight="1" x14ac:dyDescent="0.25">
      <c r="A418" s="11">
        <f t="shared" si="6"/>
        <v>400</v>
      </c>
      <c r="B418" s="12" t="s">
        <v>428</v>
      </c>
      <c r="C418" s="13" t="s">
        <v>521</v>
      </c>
      <c r="D418" s="13" t="s">
        <v>1050</v>
      </c>
      <c r="E418" s="13" t="s">
        <v>29</v>
      </c>
      <c r="F418" s="13" t="s">
        <v>35</v>
      </c>
      <c r="G418" s="14">
        <v>120000</v>
      </c>
      <c r="H418" s="14">
        <v>16809.87</v>
      </c>
      <c r="I418" s="14">
        <v>0</v>
      </c>
      <c r="J418" s="14">
        <f>+G418*2.87%</f>
        <v>3444</v>
      </c>
      <c r="K418" s="14">
        <f>G418*7.1%</f>
        <v>8520</v>
      </c>
      <c r="L418" s="14">
        <f>G418*1.15%</f>
        <v>1380</v>
      </c>
      <c r="M418" s="14">
        <f>+G418*3.04%</f>
        <v>3648</v>
      </c>
      <c r="N418" s="14">
        <f>G418*7.09%</f>
        <v>8508</v>
      </c>
      <c r="O418" s="14">
        <v>0</v>
      </c>
      <c r="P418" s="14">
        <f>J418+K418+L418+M418+N418</f>
        <v>25500</v>
      </c>
      <c r="Q418" s="14">
        <f>+AF418</f>
        <v>1830.01</v>
      </c>
      <c r="R418" s="14">
        <f>+J418+M418+O418+Q418+H418+I418</f>
        <v>25731.879999999997</v>
      </c>
      <c r="S418" s="14">
        <f>+N418+L418+K418</f>
        <v>18408</v>
      </c>
      <c r="T418" s="14">
        <f>+G418-R418</f>
        <v>94268.12</v>
      </c>
      <c r="U418" s="60">
        <f>+AH418-T418</f>
        <v>0</v>
      </c>
      <c r="V418" t="s">
        <v>521</v>
      </c>
      <c r="W418" t="s">
        <v>1050</v>
      </c>
      <c r="X418" t="s">
        <v>1922</v>
      </c>
      <c r="Y418">
        <v>5</v>
      </c>
      <c r="Z418" s="33">
        <v>120000</v>
      </c>
      <c r="AA418">
        <v>0</v>
      </c>
      <c r="AB418" s="33">
        <v>120000</v>
      </c>
      <c r="AC418" s="33">
        <v>3444</v>
      </c>
      <c r="AD418" s="33">
        <v>16809.87</v>
      </c>
      <c r="AE418" s="33">
        <v>3648</v>
      </c>
      <c r="AF418" s="33">
        <v>1830.01</v>
      </c>
      <c r="AG418" s="33">
        <v>25731.88</v>
      </c>
      <c r="AH418" s="33">
        <v>94268.12</v>
      </c>
      <c r="AI418" s="33" t="s">
        <v>1977</v>
      </c>
      <c r="AJ418" s="33"/>
      <c r="AK418" s="7"/>
      <c r="AL418" s="35"/>
      <c r="AM418" s="35"/>
    </row>
    <row r="419" spans="1:39" s="3" customFormat="1" ht="15.95" customHeight="1" x14ac:dyDescent="0.25">
      <c r="A419" s="11">
        <f t="shared" si="6"/>
        <v>401</v>
      </c>
      <c r="B419" s="12" t="s">
        <v>428</v>
      </c>
      <c r="C419" s="13" t="s">
        <v>522</v>
      </c>
      <c r="D419" s="13" t="s">
        <v>223</v>
      </c>
      <c r="E419" s="13" t="s">
        <v>29</v>
      </c>
      <c r="F419" s="13" t="s">
        <v>30</v>
      </c>
      <c r="G419" s="14">
        <v>120000</v>
      </c>
      <c r="H419" s="14">
        <v>16413.02</v>
      </c>
      <c r="I419" s="14">
        <v>0</v>
      </c>
      <c r="J419" s="14">
        <f>+G419*2.87%</f>
        <v>3444</v>
      </c>
      <c r="K419" s="14">
        <f>G419*7.1%</f>
        <v>8520</v>
      </c>
      <c r="L419" s="14">
        <f>G419*1.15%</f>
        <v>1380</v>
      </c>
      <c r="M419" s="14">
        <f>+G419*3.04%</f>
        <v>3648</v>
      </c>
      <c r="N419" s="14">
        <f>G419*7.09%</f>
        <v>8508</v>
      </c>
      <c r="O419" s="14">
        <v>1587.38</v>
      </c>
      <c r="P419" s="14">
        <f>J419+K419+L419+M419+N419</f>
        <v>25500</v>
      </c>
      <c r="Q419" s="14">
        <v>1855.0099999999998</v>
      </c>
      <c r="R419" s="14">
        <f>+J419+M419+O419+Q419+H419+I419</f>
        <v>26947.410000000003</v>
      </c>
      <c r="S419" s="14">
        <f>+N419+L419+K419</f>
        <v>18408</v>
      </c>
      <c r="T419" s="14">
        <f>+G419-R419</f>
        <v>93052.59</v>
      </c>
      <c r="U419" s="60">
        <f>+AH419-T419</f>
        <v>0</v>
      </c>
      <c r="V419" t="s">
        <v>522</v>
      </c>
      <c r="W419" t="s">
        <v>223</v>
      </c>
      <c r="X419" t="s">
        <v>1940</v>
      </c>
      <c r="Y419">
        <v>9</v>
      </c>
      <c r="Z419" s="33">
        <v>120000</v>
      </c>
      <c r="AA419">
        <v>0</v>
      </c>
      <c r="AB419" s="33">
        <v>120000</v>
      </c>
      <c r="AC419" s="33">
        <v>3444</v>
      </c>
      <c r="AD419" s="33">
        <v>16413.02</v>
      </c>
      <c r="AE419" s="33">
        <v>3648</v>
      </c>
      <c r="AF419" s="33">
        <v>3442.39</v>
      </c>
      <c r="AG419" s="33">
        <v>26947.41</v>
      </c>
      <c r="AH419" s="33">
        <v>93052.59</v>
      </c>
      <c r="AI419" s="33" t="s">
        <v>1977</v>
      </c>
      <c r="AJ419" s="33"/>
      <c r="AK419" s="7"/>
      <c r="AL419" s="35"/>
      <c r="AM419" s="35"/>
    </row>
    <row r="420" spans="1:39" ht="15.95" customHeight="1" x14ac:dyDescent="0.25">
      <c r="A420" s="11">
        <f t="shared" si="6"/>
        <v>402</v>
      </c>
      <c r="B420" s="12" t="s">
        <v>428</v>
      </c>
      <c r="C420" s="13" t="s">
        <v>523</v>
      </c>
      <c r="D420" s="13" t="s">
        <v>1050</v>
      </c>
      <c r="E420" s="13" t="s">
        <v>29</v>
      </c>
      <c r="F420" s="13" t="s">
        <v>30</v>
      </c>
      <c r="G420" s="14">
        <v>120000</v>
      </c>
      <c r="H420" s="14">
        <v>16413.02</v>
      </c>
      <c r="I420" s="14">
        <v>0</v>
      </c>
      <c r="J420" s="14">
        <f>+G420*2.87%</f>
        <v>3444</v>
      </c>
      <c r="K420" s="14">
        <f>G420*7.1%</f>
        <v>8520</v>
      </c>
      <c r="L420" s="14">
        <f>G420*1.15%</f>
        <v>1380</v>
      </c>
      <c r="M420" s="14">
        <f>+G420*3.04%</f>
        <v>3648</v>
      </c>
      <c r="N420" s="14">
        <f>G420*7.09%</f>
        <v>8508</v>
      </c>
      <c r="O420" s="14">
        <v>3174.76</v>
      </c>
      <c r="P420" s="14">
        <f>J420+K420+L420+M420+N420</f>
        <v>25500</v>
      </c>
      <c r="Q420" s="14">
        <v>242.63000000000102</v>
      </c>
      <c r="R420" s="14">
        <f>+J420+M420+O420+Q420+H420+I420</f>
        <v>26922.410000000003</v>
      </c>
      <c r="S420" s="14">
        <f>+N420+L420+K420</f>
        <v>18408</v>
      </c>
      <c r="T420" s="14">
        <f>+G420-R420</f>
        <v>93077.59</v>
      </c>
      <c r="U420" s="60">
        <f>+AH420-T420</f>
        <v>0</v>
      </c>
      <c r="V420" t="s">
        <v>523</v>
      </c>
      <c r="W420" t="s">
        <v>1050</v>
      </c>
      <c r="X420" t="s">
        <v>1943</v>
      </c>
      <c r="Y420">
        <v>3</v>
      </c>
      <c r="Z420" s="33">
        <v>120000</v>
      </c>
      <c r="AA420">
        <v>0</v>
      </c>
      <c r="AB420" s="33">
        <v>120000</v>
      </c>
      <c r="AC420" s="33">
        <v>3444</v>
      </c>
      <c r="AD420" s="33">
        <v>16413.02</v>
      </c>
      <c r="AE420" s="33">
        <v>3648</v>
      </c>
      <c r="AF420" s="33">
        <v>3417.39</v>
      </c>
      <c r="AG420" s="33">
        <v>26922.41</v>
      </c>
      <c r="AH420" s="33">
        <v>93077.59</v>
      </c>
      <c r="AI420" s="33" t="s">
        <v>1977</v>
      </c>
      <c r="AJ420" s="33"/>
      <c r="AL420" s="35"/>
      <c r="AM420" s="35"/>
    </row>
    <row r="421" spans="1:39" ht="15.95" customHeight="1" x14ac:dyDescent="0.25">
      <c r="A421" s="11">
        <f t="shared" si="6"/>
        <v>403</v>
      </c>
      <c r="B421" s="12" t="s">
        <v>428</v>
      </c>
      <c r="C421" s="13" t="s">
        <v>524</v>
      </c>
      <c r="D421" s="13" t="s">
        <v>223</v>
      </c>
      <c r="E421" s="13" t="s">
        <v>29</v>
      </c>
      <c r="F421" s="13" t="s">
        <v>30</v>
      </c>
      <c r="G421" s="14">
        <v>120000</v>
      </c>
      <c r="H421" s="14">
        <v>16809.87</v>
      </c>
      <c r="I421" s="14">
        <v>0</v>
      </c>
      <c r="J421" s="14">
        <f>+G421*2.87%</f>
        <v>3444</v>
      </c>
      <c r="K421" s="14">
        <f>G421*7.1%</f>
        <v>8520</v>
      </c>
      <c r="L421" s="14">
        <f>G421*1.15%</f>
        <v>1380</v>
      </c>
      <c r="M421" s="14">
        <f>+G421*3.04%</f>
        <v>3648</v>
      </c>
      <c r="N421" s="14">
        <f>G421*7.09%</f>
        <v>8508</v>
      </c>
      <c r="O421" s="14">
        <v>0</v>
      </c>
      <c r="P421" s="14">
        <f>J421+K421+L421+M421+N421</f>
        <v>25500</v>
      </c>
      <c r="Q421" s="14">
        <f>+AF421</f>
        <v>1830.01</v>
      </c>
      <c r="R421" s="14">
        <f>+J421+M421+O421+Q421+H421+I421</f>
        <v>25731.879999999997</v>
      </c>
      <c r="S421" s="14">
        <f>+N421+L421+K421</f>
        <v>18408</v>
      </c>
      <c r="T421" s="14">
        <f>+G421-R421</f>
        <v>94268.12</v>
      </c>
      <c r="U421" s="60">
        <f>+AH421-T421</f>
        <v>0</v>
      </c>
      <c r="V421" t="s">
        <v>524</v>
      </c>
      <c r="W421" t="s">
        <v>223</v>
      </c>
      <c r="X421" t="s">
        <v>1919</v>
      </c>
      <c r="Y421">
        <v>6</v>
      </c>
      <c r="Z421" s="33">
        <v>120000</v>
      </c>
      <c r="AA421">
        <v>0</v>
      </c>
      <c r="AB421" s="33">
        <v>120000</v>
      </c>
      <c r="AC421" s="33">
        <v>3444</v>
      </c>
      <c r="AD421" s="33">
        <v>16809.87</v>
      </c>
      <c r="AE421" s="33">
        <v>3648</v>
      </c>
      <c r="AF421" s="33">
        <v>1830.01</v>
      </c>
      <c r="AG421" s="33">
        <v>25731.88</v>
      </c>
      <c r="AH421" s="33">
        <v>94268.12</v>
      </c>
      <c r="AI421" s="33" t="s">
        <v>1977</v>
      </c>
      <c r="AJ421" s="33"/>
      <c r="AL421" s="35"/>
      <c r="AM421" s="35"/>
    </row>
    <row r="422" spans="1:39" ht="15.95" customHeight="1" x14ac:dyDescent="0.25">
      <c r="A422" s="11">
        <f t="shared" si="6"/>
        <v>404</v>
      </c>
      <c r="B422" s="12" t="s">
        <v>428</v>
      </c>
      <c r="C422" s="13" t="s">
        <v>525</v>
      </c>
      <c r="D422" s="13" t="s">
        <v>223</v>
      </c>
      <c r="E422" s="13" t="s">
        <v>29</v>
      </c>
      <c r="F422" s="13" t="s">
        <v>30</v>
      </c>
      <c r="G422" s="14">
        <v>120000</v>
      </c>
      <c r="H422" s="14">
        <v>16809.87</v>
      </c>
      <c r="I422" s="14">
        <v>0</v>
      </c>
      <c r="J422" s="14">
        <f>+G422*2.87%</f>
        <v>3444</v>
      </c>
      <c r="K422" s="14">
        <f>G422*7.1%</f>
        <v>8520</v>
      </c>
      <c r="L422" s="14">
        <f>G422*1.15%</f>
        <v>1380</v>
      </c>
      <c r="M422" s="14">
        <f>+G422*3.04%</f>
        <v>3648</v>
      </c>
      <c r="N422" s="14">
        <f>G422*7.09%</f>
        <v>8508</v>
      </c>
      <c r="O422" s="14">
        <v>0</v>
      </c>
      <c r="P422" s="14">
        <f>J422+K422+L422+M422+N422</f>
        <v>25500</v>
      </c>
      <c r="Q422" s="14">
        <f>+AF422</f>
        <v>1830.01</v>
      </c>
      <c r="R422" s="14">
        <f>+J422+M422+O422+Q422+H422+I422</f>
        <v>25731.879999999997</v>
      </c>
      <c r="S422" s="14">
        <f>+N422+L422+K422</f>
        <v>18408</v>
      </c>
      <c r="T422" s="14">
        <f>+G422-R422</f>
        <v>94268.12</v>
      </c>
      <c r="U422" s="60">
        <f>+AH422-T422</f>
        <v>0</v>
      </c>
      <c r="V422" t="s">
        <v>525</v>
      </c>
      <c r="W422" t="s">
        <v>223</v>
      </c>
      <c r="X422" t="s">
        <v>1910</v>
      </c>
      <c r="Y422">
        <v>42</v>
      </c>
      <c r="Z422" s="33">
        <v>120000</v>
      </c>
      <c r="AA422">
        <v>0</v>
      </c>
      <c r="AB422" s="33">
        <v>120000</v>
      </c>
      <c r="AC422" s="33">
        <v>3444</v>
      </c>
      <c r="AD422" s="33">
        <v>16809.87</v>
      </c>
      <c r="AE422" s="33">
        <v>3648</v>
      </c>
      <c r="AF422" s="33">
        <v>1830.01</v>
      </c>
      <c r="AG422" s="33">
        <v>25731.88</v>
      </c>
      <c r="AH422" s="33">
        <v>94268.12</v>
      </c>
      <c r="AI422" s="33" t="s">
        <v>1977</v>
      </c>
      <c r="AJ422" s="33"/>
      <c r="AL422" s="35"/>
      <c r="AM422" s="35"/>
    </row>
    <row r="423" spans="1:39" ht="15.95" customHeight="1" x14ac:dyDescent="0.25">
      <c r="A423" s="11">
        <f t="shared" si="6"/>
        <v>405</v>
      </c>
      <c r="B423" s="12" t="s">
        <v>428</v>
      </c>
      <c r="C423" s="13" t="s">
        <v>526</v>
      </c>
      <c r="D423" s="13" t="s">
        <v>223</v>
      </c>
      <c r="E423" s="13" t="s">
        <v>29</v>
      </c>
      <c r="F423" s="13" t="s">
        <v>30</v>
      </c>
      <c r="G423" s="14">
        <v>120000</v>
      </c>
      <c r="H423" s="14">
        <v>16016.18</v>
      </c>
      <c r="I423" s="14">
        <v>0</v>
      </c>
      <c r="J423" s="14">
        <f>+G423*2.87%</f>
        <v>3444</v>
      </c>
      <c r="K423" s="14">
        <f>G423*7.1%</f>
        <v>8520</v>
      </c>
      <c r="L423" s="14">
        <f>G423*1.15%</f>
        <v>1380</v>
      </c>
      <c r="M423" s="14">
        <f>+G423*3.04%</f>
        <v>3648</v>
      </c>
      <c r="N423" s="14">
        <f>G423*7.09%</f>
        <v>8508</v>
      </c>
      <c r="O423" s="14">
        <v>3174.76</v>
      </c>
      <c r="P423" s="14">
        <f>J423+K423+L423+M423+N423</f>
        <v>25500</v>
      </c>
      <c r="Q423" s="14">
        <v>1830.0100000000002</v>
      </c>
      <c r="R423" s="14">
        <f>+J423+M423+O423+Q423+H423+I423</f>
        <v>28112.95</v>
      </c>
      <c r="S423" s="14">
        <f>+N423+L423+K423</f>
        <v>18408</v>
      </c>
      <c r="T423" s="14">
        <f>+G423-R423</f>
        <v>91887.05</v>
      </c>
      <c r="U423" s="60">
        <f>+AH423-T423</f>
        <v>0</v>
      </c>
      <c r="V423" t="s">
        <v>526</v>
      </c>
      <c r="W423" t="s">
        <v>223</v>
      </c>
      <c r="X423" t="s">
        <v>1941</v>
      </c>
      <c r="Y423">
        <v>8</v>
      </c>
      <c r="Z423" s="33">
        <v>120000</v>
      </c>
      <c r="AA423">
        <v>0</v>
      </c>
      <c r="AB423" s="33">
        <v>120000</v>
      </c>
      <c r="AC423" s="33">
        <v>3444</v>
      </c>
      <c r="AD423" s="33">
        <v>16016.18</v>
      </c>
      <c r="AE423" s="33">
        <v>3648</v>
      </c>
      <c r="AF423" s="33">
        <v>5004.7700000000004</v>
      </c>
      <c r="AG423" s="33">
        <v>28112.95</v>
      </c>
      <c r="AH423" s="33">
        <v>91887.05</v>
      </c>
      <c r="AI423" s="33" t="s">
        <v>1977</v>
      </c>
      <c r="AJ423" s="33"/>
      <c r="AL423" s="35"/>
      <c r="AM423" s="35"/>
    </row>
    <row r="424" spans="1:39" ht="15.95" customHeight="1" x14ac:dyDescent="0.25">
      <c r="A424" s="26"/>
      <c r="B424" s="27" t="s">
        <v>527</v>
      </c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60">
        <f>+AH424-T424</f>
        <v>0</v>
      </c>
      <c r="V424" s="33"/>
      <c r="W424"/>
      <c r="X424"/>
      <c r="Y424"/>
      <c r="Z424"/>
      <c r="AA424" s="33"/>
      <c r="AB424"/>
      <c r="AC424" s="33"/>
      <c r="AD424" s="33"/>
      <c r="AE424" s="33"/>
      <c r="AF424" s="33"/>
      <c r="AG424" s="33"/>
      <c r="AH424" s="33"/>
      <c r="AI424" s="33"/>
      <c r="AJ424" s="33"/>
      <c r="AL424" s="35"/>
      <c r="AM424" s="35"/>
    </row>
    <row r="425" spans="1:39" ht="15.95" customHeight="1" x14ac:dyDescent="0.25">
      <c r="A425" s="11">
        <v>406</v>
      </c>
      <c r="B425" s="12" t="s">
        <v>529</v>
      </c>
      <c r="C425" s="13" t="s">
        <v>530</v>
      </c>
      <c r="D425" s="13" t="s">
        <v>531</v>
      </c>
      <c r="E425" s="13" t="s">
        <v>29</v>
      </c>
      <c r="F425" s="13" t="s">
        <v>30</v>
      </c>
      <c r="G425" s="14">
        <v>195500</v>
      </c>
      <c r="H425" s="14">
        <v>34236.959999999999</v>
      </c>
      <c r="I425" s="14">
        <v>0</v>
      </c>
      <c r="J425" s="14">
        <f>+G425*2.87%</f>
        <v>5610.85</v>
      </c>
      <c r="K425" s="14">
        <f>G425*7.1%</f>
        <v>13880.499999999998</v>
      </c>
      <c r="L425" s="14">
        <f>G425*1.15%</f>
        <v>2248.25</v>
      </c>
      <c r="M425" s="14">
        <v>5685.41</v>
      </c>
      <c r="N425" s="14">
        <f>G425*7.09%</f>
        <v>13860.95</v>
      </c>
      <c r="O425" s="14">
        <v>1587.38</v>
      </c>
      <c r="P425" s="14">
        <f>J425+K425+L425+M425+N425</f>
        <v>41285.96</v>
      </c>
      <c r="Q425" s="14">
        <v>0</v>
      </c>
      <c r="R425" s="14">
        <f>+J425+M425+O425+Q425+H425+I425</f>
        <v>47120.6</v>
      </c>
      <c r="S425" s="14">
        <f>+N425+L425+K425</f>
        <v>29989.699999999997</v>
      </c>
      <c r="T425" s="14">
        <f>+G425-R425</f>
        <v>148379.4</v>
      </c>
      <c r="U425" s="60">
        <f>+AH425-T425</f>
        <v>0</v>
      </c>
      <c r="V425" t="s">
        <v>530</v>
      </c>
      <c r="W425" t="s">
        <v>531</v>
      </c>
      <c r="X425" t="s">
        <v>1163</v>
      </c>
      <c r="Y425">
        <v>8</v>
      </c>
      <c r="Z425" s="33">
        <v>195500</v>
      </c>
      <c r="AA425">
        <v>0</v>
      </c>
      <c r="AB425" s="33">
        <v>195500</v>
      </c>
      <c r="AC425" s="33">
        <v>5610.85</v>
      </c>
      <c r="AD425" s="33">
        <v>34236.959999999999</v>
      </c>
      <c r="AE425" s="33">
        <v>5685.41</v>
      </c>
      <c r="AF425" s="33">
        <v>1587.38</v>
      </c>
      <c r="AG425" s="33">
        <v>47120.6</v>
      </c>
      <c r="AH425" s="33">
        <v>148379.4</v>
      </c>
      <c r="AI425" s="33" t="s">
        <v>1975</v>
      </c>
      <c r="AJ425" s="33"/>
      <c r="AL425" s="35"/>
      <c r="AM425" s="35"/>
    </row>
    <row r="426" spans="1:39" ht="15.95" customHeight="1" x14ac:dyDescent="0.25">
      <c r="A426" s="11">
        <f t="shared" si="6"/>
        <v>407</v>
      </c>
      <c r="B426" s="12" t="s">
        <v>529</v>
      </c>
      <c r="C426" s="13" t="s">
        <v>996</v>
      </c>
      <c r="D426" s="13" t="s">
        <v>37</v>
      </c>
      <c r="E426" s="13" t="s">
        <v>29</v>
      </c>
      <c r="F426" s="13" t="s">
        <v>35</v>
      </c>
      <c r="G426" s="14">
        <v>40000</v>
      </c>
      <c r="H426" s="14">
        <v>442.65</v>
      </c>
      <c r="I426" s="14">
        <v>0</v>
      </c>
      <c r="J426" s="14">
        <f>+G426*2.87%</f>
        <v>1148</v>
      </c>
      <c r="K426" s="14">
        <f>G426*7.1%</f>
        <v>2839.9999999999995</v>
      </c>
      <c r="L426" s="14">
        <f>G426*1.15%</f>
        <v>460</v>
      </c>
      <c r="M426" s="14">
        <f>+G426*3.04%</f>
        <v>1216</v>
      </c>
      <c r="N426" s="14">
        <f>G426*7.09%</f>
        <v>2836</v>
      </c>
      <c r="O426" s="14">
        <v>0</v>
      </c>
      <c r="P426" s="14">
        <f>J426+K426+L426+M426+N426</f>
        <v>8500</v>
      </c>
      <c r="Q426" s="14">
        <f>+AF426</f>
        <v>0</v>
      </c>
      <c r="R426" s="14">
        <f>+J426+M426+O426+Q426+H426+I426</f>
        <v>2806.65</v>
      </c>
      <c r="S426" s="14">
        <f>+N426+L426+K426</f>
        <v>6136</v>
      </c>
      <c r="T426" s="14">
        <f>+G426-R426</f>
        <v>37193.35</v>
      </c>
      <c r="U426" s="60">
        <f>+AH426-T426</f>
        <v>0</v>
      </c>
      <c r="V426" t="s">
        <v>996</v>
      </c>
      <c r="W426" t="s">
        <v>37</v>
      </c>
      <c r="X426" t="s">
        <v>1287</v>
      </c>
      <c r="Y426">
        <v>14</v>
      </c>
      <c r="Z426" s="33">
        <v>40000</v>
      </c>
      <c r="AA426">
        <v>0</v>
      </c>
      <c r="AB426" s="33">
        <v>40000</v>
      </c>
      <c r="AC426" s="33">
        <v>1148</v>
      </c>
      <c r="AD426">
        <v>442.65</v>
      </c>
      <c r="AE426" s="33">
        <v>1216</v>
      </c>
      <c r="AF426">
        <v>0</v>
      </c>
      <c r="AG426" s="33">
        <v>2806.65</v>
      </c>
      <c r="AH426" s="33">
        <v>37193.35</v>
      </c>
      <c r="AI426" s="33" t="s">
        <v>1975</v>
      </c>
      <c r="AJ426" s="33"/>
      <c r="AL426" s="35"/>
      <c r="AM426" s="35"/>
    </row>
    <row r="427" spans="1:39" ht="15.95" customHeight="1" x14ac:dyDescent="0.25">
      <c r="A427" s="11">
        <f t="shared" si="6"/>
        <v>408</v>
      </c>
      <c r="B427" s="12" t="s">
        <v>529</v>
      </c>
      <c r="C427" s="13" t="s">
        <v>992</v>
      </c>
      <c r="D427" s="13" t="s">
        <v>258</v>
      </c>
      <c r="E427" s="13" t="s">
        <v>29</v>
      </c>
      <c r="F427" s="13" t="s">
        <v>30</v>
      </c>
      <c r="G427" s="14">
        <v>40000</v>
      </c>
      <c r="H427" s="14">
        <v>442.65</v>
      </c>
      <c r="I427" s="14">
        <v>0</v>
      </c>
      <c r="J427" s="14">
        <f>+G427*2.87%</f>
        <v>1148</v>
      </c>
      <c r="K427" s="14">
        <f>G427*7.1%</f>
        <v>2839.9999999999995</v>
      </c>
      <c r="L427" s="14">
        <f>G427*1.15%</f>
        <v>460</v>
      </c>
      <c r="M427" s="14">
        <f>+G427*3.04%</f>
        <v>1216</v>
      </c>
      <c r="N427" s="14">
        <f>G427*7.09%</f>
        <v>2836</v>
      </c>
      <c r="O427" s="14">
        <v>0</v>
      </c>
      <c r="P427" s="14">
        <f>J427+K427+L427+M427+N427</f>
        <v>8500</v>
      </c>
      <c r="Q427" s="14">
        <f>+AF427</f>
        <v>0</v>
      </c>
      <c r="R427" s="14">
        <f>+J427+M427+O427+Q427+H427+I427</f>
        <v>2806.65</v>
      </c>
      <c r="S427" s="14">
        <f>+N427+L427+K427</f>
        <v>6136</v>
      </c>
      <c r="T427" s="14">
        <f>+G427-R427</f>
        <v>37193.35</v>
      </c>
      <c r="U427" s="60">
        <f>+AH427-T427</f>
        <v>0</v>
      </c>
      <c r="V427" t="s">
        <v>992</v>
      </c>
      <c r="W427" t="s">
        <v>258</v>
      </c>
      <c r="X427" t="s">
        <v>1137</v>
      </c>
      <c r="Y427">
        <v>12</v>
      </c>
      <c r="Z427" s="33">
        <v>40000</v>
      </c>
      <c r="AA427">
        <v>0</v>
      </c>
      <c r="AB427" s="33">
        <v>40000</v>
      </c>
      <c r="AC427" s="33">
        <v>1148</v>
      </c>
      <c r="AD427">
        <v>442.65</v>
      </c>
      <c r="AE427" s="33">
        <v>1216</v>
      </c>
      <c r="AF427">
        <v>0</v>
      </c>
      <c r="AG427" s="33">
        <v>2806.65</v>
      </c>
      <c r="AH427" s="33">
        <v>37193.35</v>
      </c>
      <c r="AI427" s="33" t="s">
        <v>1975</v>
      </c>
      <c r="AJ427" s="33"/>
      <c r="AL427" s="35"/>
      <c r="AM427" s="35"/>
    </row>
    <row r="428" spans="1:39" ht="15.95" customHeight="1" x14ac:dyDescent="0.25">
      <c r="A428" s="11">
        <f t="shared" si="6"/>
        <v>409</v>
      </c>
      <c r="B428" s="12" t="s">
        <v>347</v>
      </c>
      <c r="C428" s="13" t="s">
        <v>532</v>
      </c>
      <c r="D428" s="13" t="s">
        <v>32</v>
      </c>
      <c r="E428" s="13" t="s">
        <v>29</v>
      </c>
      <c r="F428" s="13" t="s">
        <v>30</v>
      </c>
      <c r="G428" s="14">
        <v>30000</v>
      </c>
      <c r="H428" s="14">
        <v>0</v>
      </c>
      <c r="I428" s="14">
        <v>0</v>
      </c>
      <c r="J428" s="14">
        <f>+G428*2.87%</f>
        <v>861</v>
      </c>
      <c r="K428" s="14">
        <f>G428*7.1%</f>
        <v>2130</v>
      </c>
      <c r="L428" s="14">
        <f>G428*1.15%</f>
        <v>345</v>
      </c>
      <c r="M428" s="14">
        <f>+G428*3.04%</f>
        <v>912</v>
      </c>
      <c r="N428" s="14">
        <f>G428*7.09%</f>
        <v>2127</v>
      </c>
      <c r="O428" s="14">
        <v>0</v>
      </c>
      <c r="P428" s="14">
        <f>J428+K428+L428+M428+N428</f>
        <v>6375</v>
      </c>
      <c r="Q428" s="14">
        <f>+AF428</f>
        <v>9146</v>
      </c>
      <c r="R428" s="14">
        <f>+J428+M428+O428+Q428+H428+I428</f>
        <v>10919</v>
      </c>
      <c r="S428" s="14">
        <f>+N428+L428+K428</f>
        <v>4602</v>
      </c>
      <c r="T428" s="14">
        <f>+G428-R428</f>
        <v>19081</v>
      </c>
      <c r="U428" s="60">
        <f>+AH428-T428</f>
        <v>0</v>
      </c>
      <c r="V428" t="s">
        <v>532</v>
      </c>
      <c r="W428" t="s">
        <v>32</v>
      </c>
      <c r="X428" t="s">
        <v>1693</v>
      </c>
      <c r="Y428">
        <v>8</v>
      </c>
      <c r="Z428" s="33">
        <v>30000</v>
      </c>
      <c r="AA428">
        <v>0</v>
      </c>
      <c r="AB428" s="33">
        <v>30000</v>
      </c>
      <c r="AC428">
        <v>861</v>
      </c>
      <c r="AD428">
        <v>0</v>
      </c>
      <c r="AE428">
        <v>912</v>
      </c>
      <c r="AF428" s="33">
        <v>9146</v>
      </c>
      <c r="AG428" s="33">
        <v>10919</v>
      </c>
      <c r="AH428" s="33">
        <v>19081</v>
      </c>
      <c r="AI428" s="33" t="s">
        <v>1975</v>
      </c>
      <c r="AJ428" s="33"/>
      <c r="AL428" s="35"/>
      <c r="AM428" s="35"/>
    </row>
    <row r="429" spans="1:39" ht="15.95" customHeight="1" x14ac:dyDescent="0.25">
      <c r="A429" s="11">
        <f t="shared" si="6"/>
        <v>410</v>
      </c>
      <c r="B429" s="12" t="s">
        <v>347</v>
      </c>
      <c r="C429" s="13" t="s">
        <v>534</v>
      </c>
      <c r="D429" s="13" t="s">
        <v>127</v>
      </c>
      <c r="E429" s="13" t="s">
        <v>29</v>
      </c>
      <c r="F429" s="13" t="s">
        <v>30</v>
      </c>
      <c r="G429" s="14">
        <v>30000</v>
      </c>
      <c r="H429" s="14">
        <v>0</v>
      </c>
      <c r="I429" s="14">
        <v>0</v>
      </c>
      <c r="J429" s="14">
        <f>+G429*2.87%</f>
        <v>861</v>
      </c>
      <c r="K429" s="14">
        <f>G429*7.1%</f>
        <v>2130</v>
      </c>
      <c r="L429" s="14">
        <f>G429*1.15%</f>
        <v>345</v>
      </c>
      <c r="M429" s="14">
        <f>+G429*3.04%</f>
        <v>912</v>
      </c>
      <c r="N429" s="14">
        <f>G429*7.09%</f>
        <v>2127</v>
      </c>
      <c r="O429" s="14">
        <v>0</v>
      </c>
      <c r="P429" s="14">
        <f>J429+K429+L429+M429+N429</f>
        <v>6375</v>
      </c>
      <c r="Q429" s="14">
        <f>+AF429</f>
        <v>6114.14</v>
      </c>
      <c r="R429" s="14">
        <f>+J429+M429+O429+Q429+H429+I429</f>
        <v>7887.14</v>
      </c>
      <c r="S429" s="14">
        <f>+N429+L429+K429</f>
        <v>4602</v>
      </c>
      <c r="T429" s="14">
        <f>+G429-R429</f>
        <v>22112.86</v>
      </c>
      <c r="U429" s="60">
        <f>+AH429-T429</f>
        <v>0</v>
      </c>
      <c r="V429" t="s">
        <v>534</v>
      </c>
      <c r="W429" t="s">
        <v>127</v>
      </c>
      <c r="X429" t="s">
        <v>1720</v>
      </c>
      <c r="Y429">
        <v>6</v>
      </c>
      <c r="Z429" s="33">
        <v>30000</v>
      </c>
      <c r="AA429">
        <v>0</v>
      </c>
      <c r="AB429" s="33">
        <v>30000</v>
      </c>
      <c r="AC429">
        <v>861</v>
      </c>
      <c r="AD429">
        <v>0</v>
      </c>
      <c r="AE429">
        <v>912</v>
      </c>
      <c r="AF429" s="33">
        <v>6114.14</v>
      </c>
      <c r="AG429" s="33">
        <v>7887.14</v>
      </c>
      <c r="AH429" s="33">
        <v>22112.86</v>
      </c>
      <c r="AI429" s="33" t="s">
        <v>1975</v>
      </c>
      <c r="AJ429" s="33"/>
      <c r="AL429" s="35"/>
      <c r="AM429" s="35"/>
    </row>
    <row r="430" spans="1:39" ht="15.95" customHeight="1" x14ac:dyDescent="0.25">
      <c r="A430" s="11">
        <f t="shared" si="6"/>
        <v>411</v>
      </c>
      <c r="B430" s="12" t="s">
        <v>347</v>
      </c>
      <c r="C430" s="13" t="s">
        <v>535</v>
      </c>
      <c r="D430" s="13" t="s">
        <v>127</v>
      </c>
      <c r="E430" s="13" t="s">
        <v>29</v>
      </c>
      <c r="F430" s="13" t="s">
        <v>30</v>
      </c>
      <c r="G430" s="14">
        <v>34500</v>
      </c>
      <c r="H430" s="14">
        <v>0</v>
      </c>
      <c r="I430" s="14">
        <v>0</v>
      </c>
      <c r="J430" s="14">
        <f>+G430*2.87%</f>
        <v>990.15</v>
      </c>
      <c r="K430" s="14">
        <f>G430*7.1%</f>
        <v>2449.5</v>
      </c>
      <c r="L430" s="14">
        <f>G430*1.15%</f>
        <v>396.75</v>
      </c>
      <c r="M430" s="14">
        <f>+G430*3.04%</f>
        <v>1048.8</v>
      </c>
      <c r="N430" s="14">
        <f>G430*7.09%</f>
        <v>2446.0500000000002</v>
      </c>
      <c r="O430" s="14">
        <v>0</v>
      </c>
      <c r="P430" s="14">
        <f>J430+K430+L430+M430+N430</f>
        <v>7331.25</v>
      </c>
      <c r="Q430" s="14">
        <f>+AF430</f>
        <v>3081</v>
      </c>
      <c r="R430" s="14">
        <f>+J430+M430+O430+Q430+H430+I430</f>
        <v>5119.95</v>
      </c>
      <c r="S430" s="14">
        <f>+N430+L430+K430</f>
        <v>5292.3</v>
      </c>
      <c r="T430" s="14">
        <f>+G430-R430</f>
        <v>29380.05</v>
      </c>
      <c r="U430" s="60">
        <f>+AH430-T430</f>
        <v>0</v>
      </c>
      <c r="V430" t="s">
        <v>535</v>
      </c>
      <c r="W430" t="s">
        <v>127</v>
      </c>
      <c r="X430" t="s">
        <v>1683</v>
      </c>
      <c r="Y430">
        <v>4</v>
      </c>
      <c r="Z430" s="33">
        <v>34500</v>
      </c>
      <c r="AA430">
        <v>0</v>
      </c>
      <c r="AB430" s="33">
        <v>34500</v>
      </c>
      <c r="AC430">
        <v>990.15</v>
      </c>
      <c r="AD430">
        <v>0</v>
      </c>
      <c r="AE430" s="33">
        <v>1048.8</v>
      </c>
      <c r="AF430" s="33">
        <v>3081</v>
      </c>
      <c r="AG430" s="33">
        <v>5119.95</v>
      </c>
      <c r="AH430" s="33">
        <v>29380.05</v>
      </c>
      <c r="AI430" s="33" t="s">
        <v>1975</v>
      </c>
      <c r="AJ430" s="33"/>
      <c r="AK430" s="35">
        <f>+U430</f>
        <v>0</v>
      </c>
      <c r="AL430" s="35"/>
      <c r="AM430" s="35"/>
    </row>
    <row r="431" spans="1:39" ht="15.95" customHeight="1" x14ac:dyDescent="0.25">
      <c r="A431" s="11">
        <f t="shared" si="6"/>
        <v>412</v>
      </c>
      <c r="B431" s="12" t="s">
        <v>352</v>
      </c>
      <c r="C431" s="13" t="s">
        <v>536</v>
      </c>
      <c r="D431" s="13" t="s">
        <v>140</v>
      </c>
      <c r="E431" s="13" t="s">
        <v>29</v>
      </c>
      <c r="F431" s="13" t="s">
        <v>35</v>
      </c>
      <c r="G431" s="14">
        <v>45000</v>
      </c>
      <c r="H431" s="14">
        <v>1148.33</v>
      </c>
      <c r="I431" s="14">
        <v>0</v>
      </c>
      <c r="J431" s="14">
        <f>+G431*2.87%</f>
        <v>1291.5</v>
      </c>
      <c r="K431" s="14">
        <f>G431*7.1%</f>
        <v>3194.9999999999995</v>
      </c>
      <c r="L431" s="14">
        <f>G431*1.15%</f>
        <v>517.5</v>
      </c>
      <c r="M431" s="14">
        <f>+G431*3.04%</f>
        <v>1368</v>
      </c>
      <c r="N431" s="14">
        <f>G431*7.09%</f>
        <v>3190.5</v>
      </c>
      <c r="O431" s="14">
        <v>0</v>
      </c>
      <c r="P431" s="14">
        <f>J431+K431+L431+M431+N431</f>
        <v>9562.5</v>
      </c>
      <c r="Q431" s="14">
        <f>+AF431</f>
        <v>0</v>
      </c>
      <c r="R431" s="14">
        <f>+J431+M431+O431+Q431+H431+I431</f>
        <v>3807.83</v>
      </c>
      <c r="S431" s="14">
        <f>+N431+L431+K431</f>
        <v>6903</v>
      </c>
      <c r="T431" s="14">
        <f>+G431-R431</f>
        <v>41192.17</v>
      </c>
      <c r="U431" s="60">
        <f>+AH431-T431</f>
        <v>0</v>
      </c>
      <c r="V431" t="s">
        <v>536</v>
      </c>
      <c r="W431" t="s">
        <v>140</v>
      </c>
      <c r="X431" t="s">
        <v>1547</v>
      </c>
      <c r="Y431">
        <v>5</v>
      </c>
      <c r="Z431" s="33">
        <v>45000</v>
      </c>
      <c r="AA431">
        <v>0</v>
      </c>
      <c r="AB431" s="33">
        <v>45000</v>
      </c>
      <c r="AC431" s="33">
        <v>1291.5</v>
      </c>
      <c r="AD431" s="33">
        <v>1148.33</v>
      </c>
      <c r="AE431" s="33">
        <v>1368</v>
      </c>
      <c r="AF431">
        <v>0</v>
      </c>
      <c r="AG431" s="33">
        <v>3807.83</v>
      </c>
      <c r="AH431" s="33">
        <v>41192.17</v>
      </c>
      <c r="AI431" s="33" t="s">
        <v>1975</v>
      </c>
      <c r="AJ431" s="33"/>
      <c r="AL431" s="35"/>
      <c r="AM431" s="35"/>
    </row>
    <row r="432" spans="1:39" ht="15.95" customHeight="1" x14ac:dyDescent="0.25">
      <c r="A432" s="11">
        <f t="shared" si="6"/>
        <v>413</v>
      </c>
      <c r="B432" s="12" t="s">
        <v>352</v>
      </c>
      <c r="C432" s="13" t="s">
        <v>537</v>
      </c>
      <c r="D432" s="13" t="s">
        <v>1044</v>
      </c>
      <c r="E432" s="13" t="s">
        <v>29</v>
      </c>
      <c r="F432" s="13" t="s">
        <v>35</v>
      </c>
      <c r="G432" s="14">
        <v>46530</v>
      </c>
      <c r="H432" s="14">
        <v>1364.26</v>
      </c>
      <c r="I432" s="14">
        <v>0</v>
      </c>
      <c r="J432" s="14">
        <f>+G432*2.87%</f>
        <v>1335.4110000000001</v>
      </c>
      <c r="K432" s="14">
        <f>G432*7.1%</f>
        <v>3303.6299999999997</v>
      </c>
      <c r="L432" s="14">
        <f>G432*1.15%</f>
        <v>535.09500000000003</v>
      </c>
      <c r="M432" s="14">
        <f>+G432*3.04%</f>
        <v>1414.5119999999999</v>
      </c>
      <c r="N432" s="14">
        <f>G432*7.09%</f>
        <v>3298.9770000000003</v>
      </c>
      <c r="O432" s="14">
        <v>0</v>
      </c>
      <c r="P432" s="14">
        <f>J432+K432+L432+M432+N432</f>
        <v>9887.625</v>
      </c>
      <c r="Q432" s="14">
        <f>+AF432</f>
        <v>11828</v>
      </c>
      <c r="R432" s="14">
        <f>+J432+M432+O432+Q432+H432+I432</f>
        <v>15942.182999999999</v>
      </c>
      <c r="S432" s="14">
        <f>+N432+L432+K432</f>
        <v>7137.7019999999993</v>
      </c>
      <c r="T432" s="14">
        <f>+G432-R432</f>
        <v>30587.817000000003</v>
      </c>
      <c r="U432" s="60">
        <f>+AH432-T432</f>
        <v>2.9999999969732016E-3</v>
      </c>
      <c r="V432" t="s">
        <v>537</v>
      </c>
      <c r="W432" t="s">
        <v>1044</v>
      </c>
      <c r="X432" t="s">
        <v>1660</v>
      </c>
      <c r="Y432">
        <v>4</v>
      </c>
      <c r="Z432" s="33">
        <v>46530</v>
      </c>
      <c r="AA432">
        <v>0</v>
      </c>
      <c r="AB432" s="33">
        <v>46530</v>
      </c>
      <c r="AC432" s="33">
        <v>1335.41</v>
      </c>
      <c r="AD432" s="33">
        <v>1364.26</v>
      </c>
      <c r="AE432" s="33">
        <v>1414.51</v>
      </c>
      <c r="AF432" s="33">
        <v>11828</v>
      </c>
      <c r="AG432" s="33">
        <v>15942.18</v>
      </c>
      <c r="AH432" s="33">
        <v>30587.82</v>
      </c>
      <c r="AI432" s="33" t="s">
        <v>1975</v>
      </c>
      <c r="AJ432" s="33"/>
      <c r="AL432" s="35"/>
      <c r="AM432" s="35"/>
    </row>
    <row r="433" spans="1:39" ht="15.95" customHeight="1" x14ac:dyDescent="0.25">
      <c r="A433" s="11">
        <f t="shared" si="6"/>
        <v>414</v>
      </c>
      <c r="B433" s="12" t="s">
        <v>352</v>
      </c>
      <c r="C433" s="13" t="s">
        <v>538</v>
      </c>
      <c r="D433" s="13" t="s">
        <v>140</v>
      </c>
      <c r="E433" s="13" t="s">
        <v>44</v>
      </c>
      <c r="F433" s="13" t="s">
        <v>35</v>
      </c>
      <c r="G433" s="14">
        <v>45000</v>
      </c>
      <c r="H433" s="14">
        <v>1148.33</v>
      </c>
      <c r="I433" s="14">
        <v>0</v>
      </c>
      <c r="J433" s="14">
        <f>+G433*2.87%</f>
        <v>1291.5</v>
      </c>
      <c r="K433" s="14">
        <f>G433*7.1%</f>
        <v>3194.9999999999995</v>
      </c>
      <c r="L433" s="14">
        <f>G433*1.15%</f>
        <v>517.5</v>
      </c>
      <c r="M433" s="14">
        <f>+G433*3.04%</f>
        <v>1368</v>
      </c>
      <c r="N433" s="14">
        <f>G433*7.09%</f>
        <v>3190.5</v>
      </c>
      <c r="O433" s="14">
        <v>0</v>
      </c>
      <c r="P433" s="14">
        <f>J433+K433+L433+M433+N433</f>
        <v>9562.5</v>
      </c>
      <c r="Q433" s="14">
        <f>+AF433</f>
        <v>4096</v>
      </c>
      <c r="R433" s="14">
        <f>+J433+M433+O433+Q433+H433+I433</f>
        <v>7903.83</v>
      </c>
      <c r="S433" s="14">
        <f>+N433+L433+K433</f>
        <v>6903</v>
      </c>
      <c r="T433" s="14">
        <f>+G433-R433</f>
        <v>37096.17</v>
      </c>
      <c r="U433" s="60">
        <f>+AH433-T433</f>
        <v>0</v>
      </c>
      <c r="V433" t="s">
        <v>538</v>
      </c>
      <c r="W433" t="s">
        <v>140</v>
      </c>
      <c r="X433" t="s">
        <v>1706</v>
      </c>
      <c r="Y433">
        <v>7</v>
      </c>
      <c r="Z433" s="33">
        <v>45000</v>
      </c>
      <c r="AA433">
        <v>0</v>
      </c>
      <c r="AB433" s="33">
        <v>45000</v>
      </c>
      <c r="AC433" s="33">
        <v>1291.5</v>
      </c>
      <c r="AD433" s="33">
        <v>1148.33</v>
      </c>
      <c r="AE433" s="33">
        <v>1368</v>
      </c>
      <c r="AF433" s="33">
        <v>4096</v>
      </c>
      <c r="AG433" s="33">
        <v>7903.83</v>
      </c>
      <c r="AH433" s="33">
        <v>37096.17</v>
      </c>
      <c r="AI433" s="33" t="s">
        <v>1975</v>
      </c>
      <c r="AJ433" s="33"/>
      <c r="AL433" s="35"/>
      <c r="AM433" s="35"/>
    </row>
    <row r="434" spans="1:39" ht="15.95" customHeight="1" x14ac:dyDescent="0.25">
      <c r="A434" s="11">
        <f t="shared" si="6"/>
        <v>415</v>
      </c>
      <c r="B434" s="12" t="s">
        <v>352</v>
      </c>
      <c r="C434" s="13" t="s">
        <v>539</v>
      </c>
      <c r="D434" s="13" t="s">
        <v>140</v>
      </c>
      <c r="E434" s="13" t="s">
        <v>44</v>
      </c>
      <c r="F434" s="13" t="s">
        <v>35</v>
      </c>
      <c r="G434" s="14">
        <v>45000</v>
      </c>
      <c r="H434" s="14">
        <v>1148.33</v>
      </c>
      <c r="I434" s="14">
        <v>0</v>
      </c>
      <c r="J434" s="14">
        <f>+G434*2.87%</f>
        <v>1291.5</v>
      </c>
      <c r="K434" s="14">
        <f>G434*7.1%</f>
        <v>3194.9999999999995</v>
      </c>
      <c r="L434" s="14">
        <f>G434*1.15%</f>
        <v>517.5</v>
      </c>
      <c r="M434" s="14">
        <f>+G434*3.04%</f>
        <v>1368</v>
      </c>
      <c r="N434" s="14">
        <f>G434*7.09%</f>
        <v>3190.5</v>
      </c>
      <c r="O434" s="14">
        <v>0</v>
      </c>
      <c r="P434" s="14">
        <f>J434+K434+L434+M434+N434</f>
        <v>9562.5</v>
      </c>
      <c r="Q434" s="14">
        <f>+AF434</f>
        <v>0</v>
      </c>
      <c r="R434" s="14">
        <f>+J434+M434+O434+Q434+H434+I434</f>
        <v>3807.83</v>
      </c>
      <c r="S434" s="14">
        <f>+N434+L434+K434</f>
        <v>6903</v>
      </c>
      <c r="T434" s="14">
        <f>+G434-R434</f>
        <v>41192.17</v>
      </c>
      <c r="U434" s="60">
        <f>+AH434-T434</f>
        <v>0</v>
      </c>
      <c r="V434" t="s">
        <v>539</v>
      </c>
      <c r="W434" t="s">
        <v>140</v>
      </c>
      <c r="X434" t="s">
        <v>1714</v>
      </c>
      <c r="Y434">
        <v>9</v>
      </c>
      <c r="Z434" s="33">
        <v>45000</v>
      </c>
      <c r="AA434">
        <v>0</v>
      </c>
      <c r="AB434" s="33">
        <v>45000</v>
      </c>
      <c r="AC434" s="33">
        <v>1291.5</v>
      </c>
      <c r="AD434" s="33">
        <v>1148.33</v>
      </c>
      <c r="AE434" s="33">
        <v>1368</v>
      </c>
      <c r="AF434">
        <v>0</v>
      </c>
      <c r="AG434" s="33">
        <v>3807.83</v>
      </c>
      <c r="AH434" s="33">
        <v>41192.17</v>
      </c>
      <c r="AI434" s="33" t="s">
        <v>1975</v>
      </c>
      <c r="AJ434" s="33"/>
      <c r="AL434" s="35"/>
      <c r="AM434" s="35"/>
    </row>
    <row r="435" spans="1:39" ht="15.95" customHeight="1" x14ac:dyDescent="0.25">
      <c r="A435" s="11">
        <f t="shared" si="6"/>
        <v>416</v>
      </c>
      <c r="B435" s="12" t="s">
        <v>352</v>
      </c>
      <c r="C435" s="13" t="s">
        <v>540</v>
      </c>
      <c r="D435" s="13" t="s">
        <v>140</v>
      </c>
      <c r="E435" s="13" t="s">
        <v>44</v>
      </c>
      <c r="F435" s="13" t="s">
        <v>30</v>
      </c>
      <c r="G435" s="14">
        <v>45000</v>
      </c>
      <c r="H435" s="14">
        <v>1148.33</v>
      </c>
      <c r="I435" s="14">
        <v>0</v>
      </c>
      <c r="J435" s="14">
        <f>+G435*2.87%</f>
        <v>1291.5</v>
      </c>
      <c r="K435" s="14">
        <f>G435*7.1%</f>
        <v>3194.9999999999995</v>
      </c>
      <c r="L435" s="14">
        <f>G435*1.15%</f>
        <v>517.5</v>
      </c>
      <c r="M435" s="14">
        <f>+G435*3.04%</f>
        <v>1368</v>
      </c>
      <c r="N435" s="14">
        <f>G435*7.09%</f>
        <v>3190.5</v>
      </c>
      <c r="O435" s="14">
        <v>0</v>
      </c>
      <c r="P435" s="14">
        <f>J435+K435+L435+M435+N435</f>
        <v>9562.5</v>
      </c>
      <c r="Q435" s="14">
        <f>+AF435</f>
        <v>4096</v>
      </c>
      <c r="R435" s="14">
        <f>+J435+M435+O435+Q435+H435+I435</f>
        <v>7903.83</v>
      </c>
      <c r="S435" s="14">
        <f>+N435+L435+K435</f>
        <v>6903</v>
      </c>
      <c r="T435" s="14">
        <f>+G435-R435</f>
        <v>37096.17</v>
      </c>
      <c r="U435" s="60">
        <f>+AH435-T435</f>
        <v>0</v>
      </c>
      <c r="V435" t="s">
        <v>540</v>
      </c>
      <c r="W435" t="s">
        <v>140</v>
      </c>
      <c r="X435" t="s">
        <v>1725</v>
      </c>
      <c r="Y435">
        <v>11</v>
      </c>
      <c r="Z435" s="33">
        <v>45000</v>
      </c>
      <c r="AA435">
        <v>0</v>
      </c>
      <c r="AB435" s="33">
        <v>45000</v>
      </c>
      <c r="AC435" s="33">
        <v>1291.5</v>
      </c>
      <c r="AD435" s="33">
        <v>1148.33</v>
      </c>
      <c r="AE435" s="33">
        <v>1368</v>
      </c>
      <c r="AF435" s="33">
        <v>4096</v>
      </c>
      <c r="AG435" s="33">
        <v>7903.83</v>
      </c>
      <c r="AH435" s="33">
        <v>37096.17</v>
      </c>
      <c r="AI435" s="33" t="s">
        <v>1975</v>
      </c>
      <c r="AJ435" s="33"/>
      <c r="AL435" s="35"/>
      <c r="AM435" s="35"/>
    </row>
    <row r="436" spans="1:39" ht="15.95" customHeight="1" x14ac:dyDescent="0.25">
      <c r="A436" s="11">
        <f t="shared" si="6"/>
        <v>417</v>
      </c>
      <c r="B436" s="12" t="s">
        <v>329</v>
      </c>
      <c r="C436" s="13" t="s">
        <v>541</v>
      </c>
      <c r="D436" s="13" t="s">
        <v>331</v>
      </c>
      <c r="E436" s="13" t="s">
        <v>29</v>
      </c>
      <c r="F436" s="13" t="s">
        <v>35</v>
      </c>
      <c r="G436" s="14">
        <v>45000</v>
      </c>
      <c r="H436" s="14">
        <v>1148.33</v>
      </c>
      <c r="I436" s="14">
        <v>0</v>
      </c>
      <c r="J436" s="14">
        <f>+G436*2.87%</f>
        <v>1291.5</v>
      </c>
      <c r="K436" s="14">
        <f>G436*7.1%</f>
        <v>3194.9999999999995</v>
      </c>
      <c r="L436" s="14">
        <f>G436*1.15%</f>
        <v>517.5</v>
      </c>
      <c r="M436" s="14">
        <f>+G436*3.04%</f>
        <v>1368</v>
      </c>
      <c r="N436" s="14">
        <f>G436*7.09%</f>
        <v>3190.5</v>
      </c>
      <c r="O436" s="14">
        <v>0</v>
      </c>
      <c r="P436" s="14">
        <f>J436+K436+L436+M436+N436</f>
        <v>9562.5</v>
      </c>
      <c r="Q436" s="14">
        <f>+AF436</f>
        <v>0</v>
      </c>
      <c r="R436" s="14">
        <f>+J436+M436+O436+Q436+H436+I436</f>
        <v>3807.83</v>
      </c>
      <c r="S436" s="14">
        <f>+N436+L436+K436</f>
        <v>6903</v>
      </c>
      <c r="T436" s="14">
        <f>+G436-R436</f>
        <v>41192.17</v>
      </c>
      <c r="U436" s="60">
        <f>+AH436-T436</f>
        <v>0</v>
      </c>
      <c r="V436" t="s">
        <v>541</v>
      </c>
      <c r="W436" t="s">
        <v>331</v>
      </c>
      <c r="X436" t="s">
        <v>1149</v>
      </c>
      <c r="Y436">
        <v>4</v>
      </c>
      <c r="Z436" s="33">
        <v>45000</v>
      </c>
      <c r="AA436">
        <v>0</v>
      </c>
      <c r="AB436" s="33">
        <v>45000</v>
      </c>
      <c r="AC436" s="33">
        <v>1291.5</v>
      </c>
      <c r="AD436" s="33">
        <v>1148.33</v>
      </c>
      <c r="AE436" s="33">
        <v>1368</v>
      </c>
      <c r="AF436">
        <v>0</v>
      </c>
      <c r="AG436" s="33">
        <v>3807.83</v>
      </c>
      <c r="AH436" s="33">
        <v>41192.17</v>
      </c>
      <c r="AI436" s="33" t="s">
        <v>1975</v>
      </c>
      <c r="AJ436" s="33"/>
      <c r="AL436" s="35"/>
      <c r="AM436" s="35"/>
    </row>
    <row r="437" spans="1:39" ht="15.95" customHeight="1" x14ac:dyDescent="0.25">
      <c r="A437" s="11">
        <f t="shared" si="6"/>
        <v>418</v>
      </c>
      <c r="B437" s="12" t="s">
        <v>329</v>
      </c>
      <c r="C437" s="13" t="s">
        <v>542</v>
      </c>
      <c r="D437" s="13" t="s">
        <v>32</v>
      </c>
      <c r="E437" s="13" t="s">
        <v>29</v>
      </c>
      <c r="F437" s="13" t="s">
        <v>35</v>
      </c>
      <c r="G437" s="14">
        <v>40000</v>
      </c>
      <c r="H437" s="14">
        <v>204.54</v>
      </c>
      <c r="I437" s="14">
        <v>0</v>
      </c>
      <c r="J437" s="14">
        <f>+G437*2.87%</f>
        <v>1148</v>
      </c>
      <c r="K437" s="14">
        <f>G437*7.1%</f>
        <v>2839.9999999999995</v>
      </c>
      <c r="L437" s="14">
        <f>G437*1.15%</f>
        <v>460</v>
      </c>
      <c r="M437" s="14">
        <f>+G437*3.04%</f>
        <v>1216</v>
      </c>
      <c r="N437" s="14">
        <f>G437*7.09%</f>
        <v>2836</v>
      </c>
      <c r="O437" s="14">
        <v>1587.38</v>
      </c>
      <c r="P437" s="14">
        <f>J437+K437+L437+M437+N437</f>
        <v>8500</v>
      </c>
      <c r="Q437" s="14">
        <v>8591.94</v>
      </c>
      <c r="R437" s="14">
        <f>+J437+M437+O437+Q437+H437+I437</f>
        <v>12747.86</v>
      </c>
      <c r="S437" s="14">
        <f>+N437+L437+K437</f>
        <v>6136</v>
      </c>
      <c r="T437" s="14">
        <f>+G437-R437</f>
        <v>27252.14</v>
      </c>
      <c r="U437" s="60">
        <f>+AH437-T437</f>
        <v>0</v>
      </c>
      <c r="V437" t="s">
        <v>542</v>
      </c>
      <c r="W437" t="s">
        <v>32</v>
      </c>
      <c r="X437" t="s">
        <v>1277</v>
      </c>
      <c r="Y437">
        <v>2</v>
      </c>
      <c r="Z437" s="33">
        <v>40000</v>
      </c>
      <c r="AA437">
        <v>0</v>
      </c>
      <c r="AB437" s="33">
        <v>40000</v>
      </c>
      <c r="AC437" s="33">
        <v>1148</v>
      </c>
      <c r="AD437">
        <v>204.54</v>
      </c>
      <c r="AE437" s="33">
        <v>1216</v>
      </c>
      <c r="AF437" s="33">
        <v>10179.32</v>
      </c>
      <c r="AG437" s="33">
        <v>12747.86</v>
      </c>
      <c r="AH437" s="33">
        <v>27252.14</v>
      </c>
      <c r="AI437" s="33" t="s">
        <v>1975</v>
      </c>
      <c r="AJ437" s="33"/>
      <c r="AL437" s="35"/>
      <c r="AM437" s="35"/>
    </row>
    <row r="438" spans="1:39" customFormat="1" ht="15.95" customHeight="1" x14ac:dyDescent="0.25">
      <c r="A438" s="11">
        <f t="shared" si="6"/>
        <v>419</v>
      </c>
      <c r="B438" s="12" t="s">
        <v>329</v>
      </c>
      <c r="C438" s="13" t="s">
        <v>528</v>
      </c>
      <c r="D438" s="13" t="s">
        <v>298</v>
      </c>
      <c r="E438" s="13" t="s">
        <v>44</v>
      </c>
      <c r="F438" s="13" t="s">
        <v>30</v>
      </c>
      <c r="G438" s="14">
        <v>43234.54</v>
      </c>
      <c r="H438" s="14">
        <v>899.16</v>
      </c>
      <c r="I438" s="14">
        <v>0</v>
      </c>
      <c r="J438" s="14">
        <f>+G438*2.87%</f>
        <v>1240.8312980000001</v>
      </c>
      <c r="K438" s="14">
        <f>G438*7.1%</f>
        <v>3069.6523399999996</v>
      </c>
      <c r="L438" s="14">
        <f>G438*1.15%</f>
        <v>497.19720999999998</v>
      </c>
      <c r="M438" s="14">
        <f>+G438*3.04%</f>
        <v>1314.3300160000001</v>
      </c>
      <c r="N438" s="14">
        <f>G438*7.09%</f>
        <v>3065.3288860000002</v>
      </c>
      <c r="O438" s="14">
        <v>0</v>
      </c>
      <c r="P438" s="14">
        <f>J438+K438+L438+M438+N438</f>
        <v>9187.3397499999992</v>
      </c>
      <c r="Q438" s="14">
        <f>+AF438</f>
        <v>25026.03</v>
      </c>
      <c r="R438" s="14">
        <f>+J438+M438+O438+Q438+H438+I438</f>
        <v>28480.351314</v>
      </c>
      <c r="S438" s="14">
        <f>+N438+L438+K438</f>
        <v>6632.1784360000001</v>
      </c>
      <c r="T438" s="14">
        <f>+G438-R438</f>
        <v>14754.188686000001</v>
      </c>
      <c r="U438" s="60">
        <f>+AH438-T438</f>
        <v>1.3139999991835793E-3</v>
      </c>
      <c r="V438" t="s">
        <v>528</v>
      </c>
      <c r="W438" t="s">
        <v>298</v>
      </c>
      <c r="X438" t="s">
        <v>1212</v>
      </c>
      <c r="Y438">
        <v>2</v>
      </c>
      <c r="Z438" s="33">
        <v>43234.54</v>
      </c>
      <c r="AA438">
        <v>0</v>
      </c>
      <c r="AB438" s="33">
        <v>43234.54</v>
      </c>
      <c r="AC438" s="33">
        <v>1240.83</v>
      </c>
      <c r="AD438">
        <v>899.16</v>
      </c>
      <c r="AE438" s="33">
        <v>1314.33</v>
      </c>
      <c r="AF438" s="33">
        <v>25026.03</v>
      </c>
      <c r="AG438" s="33">
        <v>28480.35</v>
      </c>
      <c r="AH438" s="33">
        <v>14754.19</v>
      </c>
      <c r="AI438" s="33" t="s">
        <v>1975</v>
      </c>
      <c r="AJ438" s="33"/>
      <c r="AK438" s="7"/>
      <c r="AL438" s="35"/>
      <c r="AM438" s="35"/>
    </row>
    <row r="439" spans="1:39" ht="15.95" customHeight="1" x14ac:dyDescent="0.25">
      <c r="A439" s="11">
        <f t="shared" si="6"/>
        <v>420</v>
      </c>
      <c r="B439" s="12" t="s">
        <v>329</v>
      </c>
      <c r="C439" s="13" t="s">
        <v>543</v>
      </c>
      <c r="D439" s="13" t="s">
        <v>236</v>
      </c>
      <c r="E439" s="13" t="s">
        <v>29</v>
      </c>
      <c r="F439" s="13" t="s">
        <v>35</v>
      </c>
      <c r="G439" s="14">
        <v>65000</v>
      </c>
      <c r="H439" s="14">
        <v>4427.58</v>
      </c>
      <c r="I439" s="14">
        <v>0</v>
      </c>
      <c r="J439" s="14">
        <f>+G439*2.87%</f>
        <v>1865.5</v>
      </c>
      <c r="K439" s="14">
        <f>G439*7.1%</f>
        <v>4615</v>
      </c>
      <c r="L439" s="14">
        <f>G439*1.15%</f>
        <v>747.5</v>
      </c>
      <c r="M439" s="14">
        <f>+G439*3.04%</f>
        <v>1976</v>
      </c>
      <c r="N439" s="14">
        <f>G439*7.09%</f>
        <v>4608.5</v>
      </c>
      <c r="O439" s="14">
        <v>0</v>
      </c>
      <c r="P439" s="14">
        <f>J439+K439+L439+M439+N439</f>
        <v>13812.5</v>
      </c>
      <c r="Q439" s="14">
        <f>+AF439</f>
        <v>0</v>
      </c>
      <c r="R439" s="14">
        <f>+J439+M439+O439+Q439+H439+I439</f>
        <v>8269.08</v>
      </c>
      <c r="S439" s="14">
        <f>+N439+L439+K439</f>
        <v>9971</v>
      </c>
      <c r="T439" s="14">
        <f>+G439-R439</f>
        <v>56730.92</v>
      </c>
      <c r="U439" s="60">
        <f>+AH439-T439</f>
        <v>0</v>
      </c>
      <c r="V439" t="s">
        <v>543</v>
      </c>
      <c r="W439" t="s">
        <v>236</v>
      </c>
      <c r="X439" t="s">
        <v>1659</v>
      </c>
      <c r="Y439">
        <v>3</v>
      </c>
      <c r="Z439" s="33">
        <v>65000</v>
      </c>
      <c r="AA439">
        <v>0</v>
      </c>
      <c r="AB439" s="33">
        <v>65000</v>
      </c>
      <c r="AC439" s="33">
        <v>1865.5</v>
      </c>
      <c r="AD439" s="33">
        <v>4427.58</v>
      </c>
      <c r="AE439" s="33">
        <v>1976</v>
      </c>
      <c r="AF439">
        <v>0</v>
      </c>
      <c r="AG439" s="33">
        <v>8269.08</v>
      </c>
      <c r="AH439" s="33">
        <v>56730.92</v>
      </c>
      <c r="AI439" s="33" t="s">
        <v>1975</v>
      </c>
      <c r="AJ439" s="33"/>
      <c r="AL439" s="35"/>
      <c r="AM439" s="35"/>
    </row>
    <row r="440" spans="1:39" customFormat="1" ht="15.95" customHeight="1" x14ac:dyDescent="0.25">
      <c r="A440" s="11">
        <f t="shared" si="6"/>
        <v>421</v>
      </c>
      <c r="B440" s="12" t="s">
        <v>329</v>
      </c>
      <c r="C440" s="13" t="s">
        <v>544</v>
      </c>
      <c r="D440" s="13" t="s">
        <v>1063</v>
      </c>
      <c r="E440" s="13" t="s">
        <v>29</v>
      </c>
      <c r="F440" s="13" t="s">
        <v>30</v>
      </c>
      <c r="G440" s="14">
        <v>34500</v>
      </c>
      <c r="H440" s="14">
        <v>0</v>
      </c>
      <c r="I440" s="14">
        <v>0</v>
      </c>
      <c r="J440" s="14">
        <f>+G440*2.87%</f>
        <v>990.15</v>
      </c>
      <c r="K440" s="14">
        <f>G440*7.1%</f>
        <v>2449.5</v>
      </c>
      <c r="L440" s="14">
        <f>G440*1.15%</f>
        <v>396.75</v>
      </c>
      <c r="M440" s="14">
        <f>+G440*3.04%</f>
        <v>1048.8</v>
      </c>
      <c r="N440" s="14">
        <f>G440*7.09%</f>
        <v>2446.0500000000002</v>
      </c>
      <c r="O440" s="14">
        <v>0</v>
      </c>
      <c r="P440" s="14">
        <f>J440+K440+L440+M440+N440</f>
        <v>7331.25</v>
      </c>
      <c r="Q440" s="14">
        <f>+AF440</f>
        <v>6937.07</v>
      </c>
      <c r="R440" s="14">
        <f>+J440+M440+O440+Q440+H440+I440</f>
        <v>8976.02</v>
      </c>
      <c r="S440" s="14">
        <f>+N440+L440+K440</f>
        <v>5292.3</v>
      </c>
      <c r="T440" s="14">
        <f>+G440-R440</f>
        <v>25523.98</v>
      </c>
      <c r="U440" s="60">
        <f>+AH440-T440</f>
        <v>0</v>
      </c>
      <c r="V440" t="s">
        <v>544</v>
      </c>
      <c r="W440" t="s">
        <v>1063</v>
      </c>
      <c r="X440" t="s">
        <v>1290</v>
      </c>
      <c r="Y440">
        <v>5</v>
      </c>
      <c r="Z440" s="33">
        <v>34500</v>
      </c>
      <c r="AA440">
        <v>0</v>
      </c>
      <c r="AB440" s="33">
        <v>34500</v>
      </c>
      <c r="AC440">
        <v>990.15</v>
      </c>
      <c r="AD440">
        <v>0</v>
      </c>
      <c r="AE440" s="33">
        <v>1048.8</v>
      </c>
      <c r="AF440" s="33">
        <v>6937.07</v>
      </c>
      <c r="AG440" s="33">
        <v>8976.02</v>
      </c>
      <c r="AH440" s="33">
        <v>25523.98</v>
      </c>
      <c r="AI440" s="33" t="s">
        <v>1975</v>
      </c>
      <c r="AJ440" s="33"/>
      <c r="AK440" s="7"/>
      <c r="AL440" s="35"/>
      <c r="AM440" s="35"/>
    </row>
    <row r="441" spans="1:39" ht="15.95" customHeight="1" x14ac:dyDescent="0.25">
      <c r="A441" s="11">
        <f t="shared" si="6"/>
        <v>422</v>
      </c>
      <c r="B441" s="12" t="s">
        <v>329</v>
      </c>
      <c r="C441" s="13" t="s">
        <v>545</v>
      </c>
      <c r="D441" s="13" t="s">
        <v>549</v>
      </c>
      <c r="E441" s="13" t="s">
        <v>29</v>
      </c>
      <c r="F441" s="13" t="s">
        <v>30</v>
      </c>
      <c r="G441" s="14">
        <v>34500</v>
      </c>
      <c r="H441" s="14">
        <v>0</v>
      </c>
      <c r="I441" s="14">
        <v>0</v>
      </c>
      <c r="J441" s="14">
        <f>+G441*2.87%</f>
        <v>990.15</v>
      </c>
      <c r="K441" s="14">
        <f>G441*7.1%</f>
        <v>2449.5</v>
      </c>
      <c r="L441" s="14">
        <f>G441*1.15%</f>
        <v>396.75</v>
      </c>
      <c r="M441" s="14">
        <f>+G441*3.04%</f>
        <v>1048.8</v>
      </c>
      <c r="N441" s="14">
        <f>G441*7.09%</f>
        <v>2446.0500000000002</v>
      </c>
      <c r="O441" s="14">
        <v>1587.38</v>
      </c>
      <c r="P441" s="14">
        <f>J441+K441+L441+M441+N441</f>
        <v>7331.25</v>
      </c>
      <c r="Q441" s="14">
        <v>20332.03</v>
      </c>
      <c r="R441" s="14">
        <f>+J441+M441+O441+Q441+H441+I441</f>
        <v>23958.36</v>
      </c>
      <c r="S441" s="14">
        <f>+N441+L441+K441</f>
        <v>5292.3</v>
      </c>
      <c r="T441" s="14">
        <f>+G441-R441</f>
        <v>10541.64</v>
      </c>
      <c r="U441" s="60">
        <f>+AH441-T441</f>
        <v>0</v>
      </c>
      <c r="V441" t="s">
        <v>545</v>
      </c>
      <c r="W441" t="s">
        <v>549</v>
      </c>
      <c r="X441" t="s">
        <v>1102</v>
      </c>
      <c r="Y441">
        <v>9</v>
      </c>
      <c r="Z441" s="33">
        <v>34500</v>
      </c>
      <c r="AA441">
        <v>0</v>
      </c>
      <c r="AB441" s="33">
        <v>34500</v>
      </c>
      <c r="AC441">
        <v>990.15</v>
      </c>
      <c r="AD441">
        <v>0</v>
      </c>
      <c r="AE441" s="33">
        <v>1048.8</v>
      </c>
      <c r="AF441" s="33">
        <v>21919.41</v>
      </c>
      <c r="AG441" s="33">
        <v>23958.36</v>
      </c>
      <c r="AH441" s="33">
        <v>10541.64</v>
      </c>
      <c r="AI441" s="33" t="s">
        <v>1975</v>
      </c>
      <c r="AJ441" s="33"/>
      <c r="AL441" s="35"/>
      <c r="AM441" s="35"/>
    </row>
    <row r="442" spans="1:39" ht="15.95" customHeight="1" x14ac:dyDescent="0.25">
      <c r="A442" s="11">
        <f t="shared" si="6"/>
        <v>423</v>
      </c>
      <c r="B442" s="12" t="s">
        <v>329</v>
      </c>
      <c r="C442" s="13" t="s">
        <v>546</v>
      </c>
      <c r="D442" s="13" t="s">
        <v>1051</v>
      </c>
      <c r="E442" s="13" t="s">
        <v>29</v>
      </c>
      <c r="F442" s="13" t="s">
        <v>35</v>
      </c>
      <c r="G442" s="14">
        <v>30000</v>
      </c>
      <c r="H442" s="14">
        <v>0</v>
      </c>
      <c r="I442" s="14"/>
      <c r="J442" s="14">
        <f>+G442*2.87%</f>
        <v>861</v>
      </c>
      <c r="K442" s="14">
        <f>G442*7.1%</f>
        <v>2130</v>
      </c>
      <c r="L442" s="14">
        <f>G442*1.15%</f>
        <v>345</v>
      </c>
      <c r="M442" s="14">
        <f>+G442*3.04%</f>
        <v>912</v>
      </c>
      <c r="N442" s="14">
        <f>G442*7.09%</f>
        <v>2127</v>
      </c>
      <c r="O442" s="14">
        <v>0</v>
      </c>
      <c r="P442" s="14">
        <f>J442+K442+L442+M442+N442</f>
        <v>6375</v>
      </c>
      <c r="Q442" s="14">
        <f>+AF442</f>
        <v>6601.39</v>
      </c>
      <c r="R442" s="14">
        <f>+J442+M442+O442+Q442+H442+I442</f>
        <v>8374.39</v>
      </c>
      <c r="S442" s="14">
        <f>+N442+L442+K442</f>
        <v>4602</v>
      </c>
      <c r="T442" s="14">
        <f>+G442-R442</f>
        <v>21625.61</v>
      </c>
      <c r="U442" s="60">
        <f>+AH442-T442</f>
        <v>0</v>
      </c>
      <c r="V442" t="s">
        <v>546</v>
      </c>
      <c r="W442" t="s">
        <v>1051</v>
      </c>
      <c r="X442" t="s">
        <v>1786</v>
      </c>
      <c r="Y442">
        <v>23</v>
      </c>
      <c r="Z442" s="33">
        <v>30000</v>
      </c>
      <c r="AA442">
        <v>0</v>
      </c>
      <c r="AB442" s="33">
        <v>30000</v>
      </c>
      <c r="AC442">
        <v>861</v>
      </c>
      <c r="AD442">
        <v>0</v>
      </c>
      <c r="AE442">
        <v>912</v>
      </c>
      <c r="AF442" s="33">
        <v>6601.39</v>
      </c>
      <c r="AG442" s="33">
        <v>8374.39</v>
      </c>
      <c r="AH442" s="33">
        <v>21625.61</v>
      </c>
      <c r="AI442" s="33" t="s">
        <v>1975</v>
      </c>
      <c r="AJ442" s="33"/>
      <c r="AL442" s="35"/>
      <c r="AM442" s="35"/>
    </row>
    <row r="443" spans="1:39" ht="15.95" customHeight="1" x14ac:dyDescent="0.25">
      <c r="A443" s="11">
        <f t="shared" si="6"/>
        <v>424</v>
      </c>
      <c r="B443" s="12" t="s">
        <v>329</v>
      </c>
      <c r="C443" s="13" t="s">
        <v>547</v>
      </c>
      <c r="D443" s="13" t="s">
        <v>163</v>
      </c>
      <c r="E443" s="13" t="s">
        <v>29</v>
      </c>
      <c r="F443" s="13" t="s">
        <v>35</v>
      </c>
      <c r="G443" s="14">
        <v>30000</v>
      </c>
      <c r="H443" s="14">
        <v>0</v>
      </c>
      <c r="I443" s="14">
        <v>0</v>
      </c>
      <c r="J443" s="14">
        <f>+G443*2.87%</f>
        <v>861</v>
      </c>
      <c r="K443" s="14">
        <f>G443*7.1%</f>
        <v>2130</v>
      </c>
      <c r="L443" s="14">
        <f>G443*1.15%</f>
        <v>345</v>
      </c>
      <c r="M443" s="14">
        <f>+G443*3.04%</f>
        <v>912</v>
      </c>
      <c r="N443" s="14">
        <f>G443*7.09%</f>
        <v>2127</v>
      </c>
      <c r="O443" s="14">
        <v>0</v>
      </c>
      <c r="P443" s="14">
        <f>J443+K443+L443+M443+N443</f>
        <v>6375</v>
      </c>
      <c r="Q443" s="14">
        <f>+AF443</f>
        <v>7811.8</v>
      </c>
      <c r="R443" s="14">
        <f>+J443+M443+O443+Q443+H443+I443</f>
        <v>9584.7999999999993</v>
      </c>
      <c r="S443" s="14">
        <f>+N443+L443+K443</f>
        <v>4602</v>
      </c>
      <c r="T443" s="14">
        <f>+G443-R443</f>
        <v>20415.2</v>
      </c>
      <c r="U443" s="60">
        <f>+AH443-T443</f>
        <v>0</v>
      </c>
      <c r="V443" t="s">
        <v>547</v>
      </c>
      <c r="W443" t="s">
        <v>163</v>
      </c>
      <c r="X443" t="s">
        <v>1538</v>
      </c>
      <c r="Y443">
        <v>53</v>
      </c>
      <c r="Z443" s="33">
        <v>30000</v>
      </c>
      <c r="AA443">
        <v>0</v>
      </c>
      <c r="AB443" s="33">
        <v>30000</v>
      </c>
      <c r="AC443">
        <v>861</v>
      </c>
      <c r="AD443">
        <v>0</v>
      </c>
      <c r="AE443">
        <v>912</v>
      </c>
      <c r="AF443" s="33">
        <v>7811.8</v>
      </c>
      <c r="AG443" s="33">
        <v>9584.7999999999993</v>
      </c>
      <c r="AH443" s="33">
        <v>20415.2</v>
      </c>
      <c r="AI443" s="33" t="s">
        <v>1975</v>
      </c>
      <c r="AJ443" s="33"/>
      <c r="AL443" s="35"/>
      <c r="AM443" s="35"/>
    </row>
    <row r="444" spans="1:39" ht="15.95" customHeight="1" x14ac:dyDescent="0.25">
      <c r="A444" s="11">
        <f t="shared" si="6"/>
        <v>425</v>
      </c>
      <c r="B444" s="12" t="s">
        <v>329</v>
      </c>
      <c r="C444" s="13" t="s">
        <v>548</v>
      </c>
      <c r="D444" s="13" t="s">
        <v>549</v>
      </c>
      <c r="E444" s="13" t="s">
        <v>29</v>
      </c>
      <c r="F444" s="13" t="s">
        <v>30</v>
      </c>
      <c r="G444" s="14">
        <v>30000</v>
      </c>
      <c r="H444" s="14">
        <v>0</v>
      </c>
      <c r="I444" s="14">
        <v>0</v>
      </c>
      <c r="J444" s="14">
        <f>+G444*2.87%</f>
        <v>861</v>
      </c>
      <c r="K444" s="14">
        <f>G444*7.1%</f>
        <v>2130</v>
      </c>
      <c r="L444" s="14">
        <f>G444*1.15%</f>
        <v>345</v>
      </c>
      <c r="M444" s="14">
        <f>+G444*3.04%</f>
        <v>912</v>
      </c>
      <c r="N444" s="14">
        <f>G444*7.09%</f>
        <v>2127</v>
      </c>
      <c r="O444" s="14">
        <v>0</v>
      </c>
      <c r="P444" s="14">
        <f>J444+K444+L444+M444+N444</f>
        <v>6375</v>
      </c>
      <c r="Q444" s="14">
        <f>+AF444</f>
        <v>0</v>
      </c>
      <c r="R444" s="14">
        <f>+J444+M444+O444+Q444+H444+I444</f>
        <v>1773</v>
      </c>
      <c r="S444" s="14">
        <f>+N444+L444+K444</f>
        <v>4602</v>
      </c>
      <c r="T444" s="14">
        <f>+G444-R444</f>
        <v>28227</v>
      </c>
      <c r="U444" s="60">
        <f>+AH444-T444</f>
        <v>0</v>
      </c>
      <c r="V444" t="s">
        <v>548</v>
      </c>
      <c r="W444" t="s">
        <v>549</v>
      </c>
      <c r="X444" t="s">
        <v>1799</v>
      </c>
      <c r="Y444">
        <v>21</v>
      </c>
      <c r="Z444" s="33">
        <v>30000</v>
      </c>
      <c r="AA444">
        <v>0</v>
      </c>
      <c r="AB444" s="33">
        <v>30000</v>
      </c>
      <c r="AC444">
        <v>861</v>
      </c>
      <c r="AD444">
        <v>0</v>
      </c>
      <c r="AE444">
        <v>912</v>
      </c>
      <c r="AF444">
        <v>0</v>
      </c>
      <c r="AG444" s="33">
        <v>1773</v>
      </c>
      <c r="AH444" s="33">
        <v>28227</v>
      </c>
      <c r="AI444" s="33" t="s">
        <v>1975</v>
      </c>
      <c r="AJ444" s="33"/>
      <c r="AL444" s="35"/>
      <c r="AM444" s="35"/>
    </row>
    <row r="445" spans="1:39" s="3" customFormat="1" ht="12.75" customHeight="1" x14ac:dyDescent="0.25">
      <c r="A445" s="11">
        <f t="shared" si="6"/>
        <v>426</v>
      </c>
      <c r="B445" s="12" t="s">
        <v>329</v>
      </c>
      <c r="C445" s="13" t="s">
        <v>550</v>
      </c>
      <c r="D445" s="13" t="s">
        <v>338</v>
      </c>
      <c r="E445" s="13" t="s">
        <v>44</v>
      </c>
      <c r="F445" s="13" t="s">
        <v>35</v>
      </c>
      <c r="G445" s="14">
        <v>115000</v>
      </c>
      <c r="H445" s="14">
        <v>15236.9</v>
      </c>
      <c r="I445" s="14"/>
      <c r="J445" s="14">
        <f>+G445*2.87%</f>
        <v>3300.5</v>
      </c>
      <c r="K445" s="14">
        <f>G445*7.1%</f>
        <v>8164.9999999999991</v>
      </c>
      <c r="L445" s="14">
        <f>G445*1.15%</f>
        <v>1322.5</v>
      </c>
      <c r="M445" s="14">
        <f>+G445*3.04%</f>
        <v>3496</v>
      </c>
      <c r="N445" s="14">
        <f>G445*7.09%</f>
        <v>8153.5000000000009</v>
      </c>
      <c r="O445" s="14">
        <v>1587.38</v>
      </c>
      <c r="P445" s="14">
        <f>J445+K445+L445+M445+N445</f>
        <v>24437.5</v>
      </c>
      <c r="Q445" s="14">
        <v>0</v>
      </c>
      <c r="R445" s="14">
        <f>+J445+M445+O445+Q445+H445+I445</f>
        <v>23620.78</v>
      </c>
      <c r="S445" s="14">
        <f>+N445+L445+K445</f>
        <v>17641</v>
      </c>
      <c r="T445" s="14">
        <f>+G445-R445</f>
        <v>91379.22</v>
      </c>
      <c r="U445" s="60">
        <f>+AH445-T445</f>
        <v>0</v>
      </c>
      <c r="V445" t="s">
        <v>550</v>
      </c>
      <c r="W445" t="s">
        <v>338</v>
      </c>
      <c r="X445" t="s">
        <v>1276</v>
      </c>
      <c r="Y445">
        <v>25</v>
      </c>
      <c r="Z445" s="33">
        <v>115000</v>
      </c>
      <c r="AA445">
        <v>0</v>
      </c>
      <c r="AB445" s="33">
        <v>115000</v>
      </c>
      <c r="AC445" s="33">
        <v>3300.5</v>
      </c>
      <c r="AD445" s="33">
        <v>15236.9</v>
      </c>
      <c r="AE445" s="33">
        <v>3496</v>
      </c>
      <c r="AF445" s="33">
        <v>1587.38</v>
      </c>
      <c r="AG445" s="33">
        <v>23620.78</v>
      </c>
      <c r="AH445" s="33">
        <v>91379.22</v>
      </c>
      <c r="AI445" s="33" t="s">
        <v>1975</v>
      </c>
      <c r="AJ445" s="33"/>
      <c r="AK445" s="7"/>
      <c r="AL445" s="35"/>
      <c r="AM445" s="35"/>
    </row>
    <row r="446" spans="1:39" s="3" customFormat="1" ht="12.75" customHeight="1" x14ac:dyDescent="0.25">
      <c r="A446" s="11">
        <f t="shared" si="6"/>
        <v>427</v>
      </c>
      <c r="B446" s="12" t="s">
        <v>329</v>
      </c>
      <c r="C446" s="13" t="s">
        <v>551</v>
      </c>
      <c r="D446" s="13" t="s">
        <v>32</v>
      </c>
      <c r="E446" s="13" t="s">
        <v>29</v>
      </c>
      <c r="F446" s="13" t="s">
        <v>30</v>
      </c>
      <c r="G446" s="14">
        <v>34500</v>
      </c>
      <c r="H446" s="14">
        <v>0</v>
      </c>
      <c r="I446" s="14">
        <v>0</v>
      </c>
      <c r="J446" s="14">
        <f>+G446*2.87%</f>
        <v>990.15</v>
      </c>
      <c r="K446" s="14">
        <f>G446*7.1%</f>
        <v>2449.5</v>
      </c>
      <c r="L446" s="14">
        <f>G446*1.15%</f>
        <v>396.75</v>
      </c>
      <c r="M446" s="14">
        <f>+G446*3.04%</f>
        <v>1048.8</v>
      </c>
      <c r="N446" s="14">
        <f>G446*7.09%</f>
        <v>2446.0500000000002</v>
      </c>
      <c r="O446" s="14">
        <v>0</v>
      </c>
      <c r="P446" s="14">
        <f>J446+K446+L446+M446+N446</f>
        <v>7331.25</v>
      </c>
      <c r="Q446" s="14">
        <f>+AF446</f>
        <v>11070.83</v>
      </c>
      <c r="R446" s="14">
        <f>+J446+M446+O446+Q446+H446+I446</f>
        <v>13109.779999999999</v>
      </c>
      <c r="S446" s="14">
        <f>+N446+L446+K446</f>
        <v>5292.3</v>
      </c>
      <c r="T446" s="14">
        <f>+G446-R446</f>
        <v>21390.22</v>
      </c>
      <c r="U446" s="60">
        <f>+AH446-T446</f>
        <v>0</v>
      </c>
      <c r="V446" t="s">
        <v>551</v>
      </c>
      <c r="W446" t="s">
        <v>32</v>
      </c>
      <c r="X446" t="s">
        <v>1219</v>
      </c>
      <c r="Y446">
        <v>6</v>
      </c>
      <c r="Z446" s="33">
        <v>34500</v>
      </c>
      <c r="AA446">
        <v>0</v>
      </c>
      <c r="AB446" s="33">
        <v>34500</v>
      </c>
      <c r="AC446">
        <v>990.15</v>
      </c>
      <c r="AD446">
        <v>0</v>
      </c>
      <c r="AE446" s="33">
        <v>1048.8</v>
      </c>
      <c r="AF446" s="33">
        <v>11070.83</v>
      </c>
      <c r="AG446" s="33">
        <v>13109.78</v>
      </c>
      <c r="AH446" s="33">
        <v>21390.22</v>
      </c>
      <c r="AI446" s="33" t="s">
        <v>1975</v>
      </c>
      <c r="AJ446" s="33"/>
      <c r="AK446" s="7"/>
      <c r="AL446" s="35"/>
      <c r="AM446" s="35"/>
    </row>
    <row r="447" spans="1:39" ht="15.95" customHeight="1" x14ac:dyDescent="0.25">
      <c r="A447" s="11">
        <f t="shared" si="6"/>
        <v>428</v>
      </c>
      <c r="B447" s="12" t="s">
        <v>329</v>
      </c>
      <c r="C447" s="13" t="s">
        <v>552</v>
      </c>
      <c r="D447" s="13" t="s">
        <v>336</v>
      </c>
      <c r="E447" s="13" t="s">
        <v>29</v>
      </c>
      <c r="F447" s="13" t="s">
        <v>35</v>
      </c>
      <c r="G447" s="14">
        <v>45000</v>
      </c>
      <c r="H447" s="14">
        <v>1148.33</v>
      </c>
      <c r="I447" s="14">
        <v>0</v>
      </c>
      <c r="J447" s="14">
        <f>+G447*2.87%</f>
        <v>1291.5</v>
      </c>
      <c r="K447" s="14">
        <f>G447*7.1%</f>
        <v>3194.9999999999995</v>
      </c>
      <c r="L447" s="14">
        <f>G447*1.15%</f>
        <v>517.5</v>
      </c>
      <c r="M447" s="14">
        <f>+G447*3.04%</f>
        <v>1368</v>
      </c>
      <c r="N447" s="14">
        <f>G447*7.09%</f>
        <v>3190.5</v>
      </c>
      <c r="O447" s="14">
        <v>0</v>
      </c>
      <c r="P447" s="14">
        <f>J447+K447+L447+M447+N447</f>
        <v>9562.5</v>
      </c>
      <c r="Q447" s="14">
        <f>+AF447</f>
        <v>2947.4</v>
      </c>
      <c r="R447" s="14">
        <f>+J447+M447+O447+Q447+H447+I447</f>
        <v>6755.23</v>
      </c>
      <c r="S447" s="14">
        <f>+N447+L447+K447</f>
        <v>6903</v>
      </c>
      <c r="T447" s="14">
        <f>+G447-R447</f>
        <v>38244.770000000004</v>
      </c>
      <c r="U447" s="60">
        <f>+AH447-T447</f>
        <v>0</v>
      </c>
      <c r="V447" t="s">
        <v>552</v>
      </c>
      <c r="W447" t="s">
        <v>336</v>
      </c>
      <c r="X447" t="s">
        <v>1717</v>
      </c>
      <c r="Y447">
        <v>27</v>
      </c>
      <c r="Z447" s="33">
        <v>45000</v>
      </c>
      <c r="AA447">
        <v>0</v>
      </c>
      <c r="AB447" s="33">
        <v>45000</v>
      </c>
      <c r="AC447" s="33">
        <v>1291.5</v>
      </c>
      <c r="AD447" s="33">
        <v>1148.33</v>
      </c>
      <c r="AE447" s="33">
        <v>1368</v>
      </c>
      <c r="AF447" s="33">
        <v>2947.4</v>
      </c>
      <c r="AG447" s="33">
        <v>6755.23</v>
      </c>
      <c r="AH447" s="33">
        <v>38244.769999999997</v>
      </c>
      <c r="AI447" s="33" t="s">
        <v>1975</v>
      </c>
      <c r="AJ447" s="33"/>
      <c r="AL447" s="35"/>
      <c r="AM447" s="35"/>
    </row>
    <row r="448" spans="1:39" ht="15.95" customHeight="1" x14ac:dyDescent="0.25">
      <c r="A448" s="11">
        <f t="shared" si="6"/>
        <v>429</v>
      </c>
      <c r="B448" s="12" t="s">
        <v>329</v>
      </c>
      <c r="C448" s="13" t="s">
        <v>553</v>
      </c>
      <c r="D448" s="13" t="s">
        <v>361</v>
      </c>
      <c r="E448" s="13" t="s">
        <v>29</v>
      </c>
      <c r="F448" s="13" t="s">
        <v>35</v>
      </c>
      <c r="G448" s="14">
        <v>28600</v>
      </c>
      <c r="H448" s="14">
        <v>0</v>
      </c>
      <c r="I448" s="14"/>
      <c r="J448" s="14">
        <f>+G448*2.87%</f>
        <v>820.82</v>
      </c>
      <c r="K448" s="14">
        <f>G448*7.1%</f>
        <v>2030.6</v>
      </c>
      <c r="L448" s="14">
        <f>G448*1.15%</f>
        <v>328.9</v>
      </c>
      <c r="M448" s="14">
        <f>+G448*3.04%</f>
        <v>869.44</v>
      </c>
      <c r="N448" s="14">
        <f>G448*7.09%</f>
        <v>2027.7400000000002</v>
      </c>
      <c r="O448" s="14">
        <v>0</v>
      </c>
      <c r="P448" s="14">
        <f>J448+K448+L448+M448+N448</f>
        <v>6077.5</v>
      </c>
      <c r="Q448" s="14">
        <f>+AF448</f>
        <v>13388</v>
      </c>
      <c r="R448" s="14">
        <f>+J448+M448+O448+Q448+H448+I448</f>
        <v>15078.26</v>
      </c>
      <c r="S448" s="14">
        <f>+N448+L448+K448</f>
        <v>4387.24</v>
      </c>
      <c r="T448" s="14">
        <f>+G448-R448</f>
        <v>13521.74</v>
      </c>
      <c r="U448" s="60">
        <f>+AH448-T448</f>
        <v>0</v>
      </c>
      <c r="V448" t="s">
        <v>553</v>
      </c>
      <c r="W448" t="s">
        <v>361</v>
      </c>
      <c r="X448" t="s">
        <v>1252</v>
      </c>
      <c r="Y448">
        <v>29</v>
      </c>
      <c r="Z448" s="33">
        <v>28600</v>
      </c>
      <c r="AA448">
        <v>0</v>
      </c>
      <c r="AB448" s="33">
        <v>28600</v>
      </c>
      <c r="AC448">
        <v>820.82</v>
      </c>
      <c r="AD448">
        <v>0</v>
      </c>
      <c r="AE448">
        <v>869.44</v>
      </c>
      <c r="AF448" s="33">
        <v>13388</v>
      </c>
      <c r="AG448" s="33">
        <v>15078.26</v>
      </c>
      <c r="AH448" s="33">
        <v>13521.74</v>
      </c>
      <c r="AI448" s="33" t="s">
        <v>1975</v>
      </c>
      <c r="AJ448" s="33"/>
      <c r="AL448" s="35"/>
      <c r="AM448" s="35"/>
    </row>
    <row r="449" spans="1:39" ht="15.95" customHeight="1" x14ac:dyDescent="0.25">
      <c r="A449" s="11">
        <f t="shared" si="6"/>
        <v>430</v>
      </c>
      <c r="B449" s="12" t="s">
        <v>329</v>
      </c>
      <c r="C449" s="13" t="s">
        <v>599</v>
      </c>
      <c r="D449" s="13" t="s">
        <v>379</v>
      </c>
      <c r="E449" s="13" t="s">
        <v>29</v>
      </c>
      <c r="F449" s="13" t="s">
        <v>35</v>
      </c>
      <c r="G449" s="14">
        <v>45000</v>
      </c>
      <c r="H449" s="14">
        <v>1148.33</v>
      </c>
      <c r="I449" s="14">
        <v>0</v>
      </c>
      <c r="J449" s="14">
        <f>+G449*2.87%</f>
        <v>1291.5</v>
      </c>
      <c r="K449" s="14">
        <f>G449*7.1%</f>
        <v>3194.9999999999995</v>
      </c>
      <c r="L449" s="14">
        <f>G449*1.15%</f>
        <v>517.5</v>
      </c>
      <c r="M449" s="14">
        <f>+G449*3.04%</f>
        <v>1368</v>
      </c>
      <c r="N449" s="14">
        <f>G449*7.09%</f>
        <v>3190.5</v>
      </c>
      <c r="O449" s="14">
        <v>0</v>
      </c>
      <c r="P449" s="14">
        <f>J449+K449+L449+M449+N449</f>
        <v>9562.5</v>
      </c>
      <c r="Q449" s="14">
        <f>+AF449</f>
        <v>0</v>
      </c>
      <c r="R449" s="14">
        <f>+J449+M449+O449+Q449+H449+I449</f>
        <v>3807.83</v>
      </c>
      <c r="S449" s="14">
        <f>+N449+L449+K449</f>
        <v>6903</v>
      </c>
      <c r="T449" s="14">
        <f>+G449-R449</f>
        <v>41192.17</v>
      </c>
      <c r="U449" s="60">
        <f>+AH449-T449</f>
        <v>0</v>
      </c>
      <c r="V449" t="s">
        <v>599</v>
      </c>
      <c r="W449" t="s">
        <v>379</v>
      </c>
      <c r="X449" t="s">
        <v>1144</v>
      </c>
      <c r="Y449">
        <v>3</v>
      </c>
      <c r="Z449" s="33">
        <v>45000</v>
      </c>
      <c r="AA449">
        <v>0</v>
      </c>
      <c r="AB449" s="33">
        <v>45000</v>
      </c>
      <c r="AC449" s="33">
        <v>1291.5</v>
      </c>
      <c r="AD449" s="33">
        <v>1148.33</v>
      </c>
      <c r="AE449" s="33">
        <v>1368</v>
      </c>
      <c r="AF449">
        <v>0</v>
      </c>
      <c r="AG449" s="33">
        <v>3807.83</v>
      </c>
      <c r="AH449" s="33">
        <v>41192.17</v>
      </c>
      <c r="AI449" s="33" t="s">
        <v>1975</v>
      </c>
      <c r="AJ449" s="33"/>
      <c r="AL449" s="35"/>
      <c r="AM449" s="35"/>
    </row>
    <row r="450" spans="1:39" ht="15.95" customHeight="1" x14ac:dyDescent="0.25">
      <c r="A450" s="11">
        <f t="shared" si="6"/>
        <v>431</v>
      </c>
      <c r="B450" s="12" t="s">
        <v>212</v>
      </c>
      <c r="C450" s="13" t="s">
        <v>554</v>
      </c>
      <c r="D450" s="13" t="s">
        <v>165</v>
      </c>
      <c r="E450" s="13" t="s">
        <v>29</v>
      </c>
      <c r="F450" s="13" t="s">
        <v>30</v>
      </c>
      <c r="G450" s="14">
        <v>22000</v>
      </c>
      <c r="H450" s="14">
        <v>0</v>
      </c>
      <c r="I450" s="14">
        <v>0</v>
      </c>
      <c r="J450" s="14">
        <f>+G450*2.87%</f>
        <v>631.4</v>
      </c>
      <c r="K450" s="14">
        <f>G450*7.1%</f>
        <v>1561.9999999999998</v>
      </c>
      <c r="L450" s="14">
        <f>G450*1.15%</f>
        <v>253</v>
      </c>
      <c r="M450" s="14">
        <f>+G450*3.04%</f>
        <v>668.8</v>
      </c>
      <c r="N450" s="14">
        <f>G450*7.09%</f>
        <v>1559.8000000000002</v>
      </c>
      <c r="O450" s="14">
        <v>0</v>
      </c>
      <c r="P450" s="14">
        <f>J450+K450+L450+M450+N450</f>
        <v>4675</v>
      </c>
      <c r="Q450" s="14">
        <f>+AF450</f>
        <v>2367</v>
      </c>
      <c r="R450" s="14">
        <f>+J450+M450+O450+Q450+H450+I450</f>
        <v>3667.2</v>
      </c>
      <c r="S450" s="14">
        <f>+N450+L450+K450</f>
        <v>3374.8</v>
      </c>
      <c r="T450" s="14">
        <f>+G450-R450</f>
        <v>18332.8</v>
      </c>
      <c r="U450" s="60">
        <f>+AH450-T450</f>
        <v>0</v>
      </c>
      <c r="V450" t="s">
        <v>554</v>
      </c>
      <c r="W450" t="s">
        <v>165</v>
      </c>
      <c r="X450" t="s">
        <v>1671</v>
      </c>
      <c r="Y450">
        <v>15</v>
      </c>
      <c r="Z450" s="33">
        <v>22000</v>
      </c>
      <c r="AA450">
        <v>0</v>
      </c>
      <c r="AB450" s="33">
        <v>22000</v>
      </c>
      <c r="AC450">
        <v>631.4</v>
      </c>
      <c r="AD450">
        <v>0</v>
      </c>
      <c r="AE450">
        <v>668.8</v>
      </c>
      <c r="AF450" s="33">
        <v>2367</v>
      </c>
      <c r="AG450" s="33">
        <v>3667.2</v>
      </c>
      <c r="AH450" s="33">
        <v>18332.8</v>
      </c>
      <c r="AI450" s="33" t="s">
        <v>1975</v>
      </c>
      <c r="AJ450" s="33"/>
      <c r="AL450" s="35"/>
      <c r="AM450" s="35"/>
    </row>
    <row r="451" spans="1:39" ht="15.95" customHeight="1" x14ac:dyDescent="0.25">
      <c r="A451" s="11">
        <f t="shared" si="6"/>
        <v>432</v>
      </c>
      <c r="B451" s="12" t="s">
        <v>212</v>
      </c>
      <c r="C451" s="13" t="s">
        <v>555</v>
      </c>
      <c r="D451" s="13" t="s">
        <v>165</v>
      </c>
      <c r="E451" s="13" t="s">
        <v>29</v>
      </c>
      <c r="F451" s="13" t="s">
        <v>30</v>
      </c>
      <c r="G451" s="14">
        <v>22000</v>
      </c>
      <c r="H451" s="14">
        <v>0</v>
      </c>
      <c r="I451" s="14">
        <v>0</v>
      </c>
      <c r="J451" s="14">
        <f>+G451*2.87%</f>
        <v>631.4</v>
      </c>
      <c r="K451" s="14">
        <f>G451*7.1%</f>
        <v>1561.9999999999998</v>
      </c>
      <c r="L451" s="14">
        <f>G451*1.15%</f>
        <v>253</v>
      </c>
      <c r="M451" s="14">
        <f>+G451*3.04%</f>
        <v>668.8</v>
      </c>
      <c r="N451" s="14">
        <f>G451*7.09%</f>
        <v>1559.8000000000002</v>
      </c>
      <c r="O451" s="14">
        <v>0</v>
      </c>
      <c r="P451" s="14">
        <f>J451+K451+L451+M451+N451</f>
        <v>4675</v>
      </c>
      <c r="Q451" s="14">
        <f>+AF451</f>
        <v>8618.5</v>
      </c>
      <c r="R451" s="14">
        <f>+J451+M451+O451+Q451+H451+I451</f>
        <v>9918.7000000000007</v>
      </c>
      <c r="S451" s="14">
        <f>+N451+L451+K451</f>
        <v>3374.8</v>
      </c>
      <c r="T451" s="14">
        <f>+G451-R451</f>
        <v>12081.3</v>
      </c>
      <c r="U451" s="60">
        <f>+AH451-T451</f>
        <v>0</v>
      </c>
      <c r="V451" t="s">
        <v>555</v>
      </c>
      <c r="W451" t="s">
        <v>165</v>
      </c>
      <c r="X451" t="s">
        <v>1390</v>
      </c>
      <c r="Y451">
        <v>65</v>
      </c>
      <c r="Z451" s="33">
        <v>22000</v>
      </c>
      <c r="AA451">
        <v>0</v>
      </c>
      <c r="AB451" s="33">
        <v>22000</v>
      </c>
      <c r="AC451">
        <v>631.4</v>
      </c>
      <c r="AD451">
        <v>0</v>
      </c>
      <c r="AE451">
        <v>668.8</v>
      </c>
      <c r="AF451" s="33">
        <v>8618.5</v>
      </c>
      <c r="AG451" s="33">
        <v>9918.7000000000007</v>
      </c>
      <c r="AH451" s="33">
        <v>12081.3</v>
      </c>
      <c r="AI451" s="33" t="s">
        <v>1975</v>
      </c>
      <c r="AJ451" s="33"/>
      <c r="AL451" s="35"/>
      <c r="AM451" s="35"/>
    </row>
    <row r="452" spans="1:39" ht="15.95" customHeight="1" x14ac:dyDescent="0.25">
      <c r="A452" s="11">
        <f t="shared" si="6"/>
        <v>433</v>
      </c>
      <c r="B452" s="12" t="s">
        <v>212</v>
      </c>
      <c r="C452" s="13" t="s">
        <v>556</v>
      </c>
      <c r="D452" s="13" t="s">
        <v>557</v>
      </c>
      <c r="E452" s="13" t="s">
        <v>29</v>
      </c>
      <c r="F452" s="13" t="s">
        <v>30</v>
      </c>
      <c r="G452" s="14">
        <v>22000</v>
      </c>
      <c r="H452" s="14">
        <v>0</v>
      </c>
      <c r="I452" s="14">
        <v>0</v>
      </c>
      <c r="J452" s="14">
        <f>+G452*2.87%</f>
        <v>631.4</v>
      </c>
      <c r="K452" s="14">
        <f>G452*7.1%</f>
        <v>1561.9999999999998</v>
      </c>
      <c r="L452" s="14">
        <f>G452*1.15%</f>
        <v>253</v>
      </c>
      <c r="M452" s="14">
        <f>+G452*3.04%</f>
        <v>668.8</v>
      </c>
      <c r="N452" s="14">
        <f>G452*7.09%</f>
        <v>1559.8000000000002</v>
      </c>
      <c r="O452" s="14">
        <v>0</v>
      </c>
      <c r="P452" s="14">
        <f>J452+K452+L452+M452+N452</f>
        <v>4675</v>
      </c>
      <c r="Q452" s="14">
        <f>+AF452</f>
        <v>0</v>
      </c>
      <c r="R452" s="14">
        <f>+J452+M452+O452+Q452+H452+I452</f>
        <v>1300.1999999999998</v>
      </c>
      <c r="S452" s="14">
        <f>+N452+L452+K452</f>
        <v>3374.8</v>
      </c>
      <c r="T452" s="14">
        <f>+G452-R452</f>
        <v>20699.8</v>
      </c>
      <c r="U452" s="60">
        <f>+AH452-T452</f>
        <v>0</v>
      </c>
      <c r="V452" t="s">
        <v>556</v>
      </c>
      <c r="W452" t="s">
        <v>557</v>
      </c>
      <c r="X452" t="s">
        <v>1206</v>
      </c>
      <c r="Y452">
        <v>38</v>
      </c>
      <c r="Z452" s="33">
        <v>22000</v>
      </c>
      <c r="AA452">
        <v>0</v>
      </c>
      <c r="AB452" s="33">
        <v>22000</v>
      </c>
      <c r="AC452">
        <v>631.4</v>
      </c>
      <c r="AD452">
        <v>0</v>
      </c>
      <c r="AE452">
        <v>668.8</v>
      </c>
      <c r="AF452">
        <v>0</v>
      </c>
      <c r="AG452" s="33">
        <v>1300.2</v>
      </c>
      <c r="AH452" s="33">
        <v>20699.8</v>
      </c>
      <c r="AI452" s="33" t="s">
        <v>1975</v>
      </c>
      <c r="AJ452" s="33"/>
      <c r="AL452" s="35"/>
      <c r="AM452" s="35"/>
    </row>
    <row r="453" spans="1:39" ht="15.95" customHeight="1" x14ac:dyDescent="0.25">
      <c r="A453" s="11">
        <f t="shared" si="6"/>
        <v>434</v>
      </c>
      <c r="B453" s="12" t="s">
        <v>212</v>
      </c>
      <c r="C453" s="13" t="s">
        <v>558</v>
      </c>
      <c r="D453" s="13" t="s">
        <v>165</v>
      </c>
      <c r="E453" s="13" t="s">
        <v>29</v>
      </c>
      <c r="F453" s="13" t="s">
        <v>30</v>
      </c>
      <c r="G453" s="14">
        <v>22000</v>
      </c>
      <c r="H453" s="14">
        <v>0</v>
      </c>
      <c r="I453" s="14">
        <v>0</v>
      </c>
      <c r="J453" s="14">
        <f>+G453*2.87%</f>
        <v>631.4</v>
      </c>
      <c r="K453" s="14">
        <f>G453*7.1%</f>
        <v>1561.9999999999998</v>
      </c>
      <c r="L453" s="14">
        <f>G453*1.15%</f>
        <v>253</v>
      </c>
      <c r="M453" s="14">
        <f>+G453*3.04%</f>
        <v>668.8</v>
      </c>
      <c r="N453" s="14">
        <f>G453*7.09%</f>
        <v>1559.8000000000002</v>
      </c>
      <c r="O453" s="14">
        <v>0</v>
      </c>
      <c r="P453" s="14">
        <f>J453+K453+L453+M453+N453</f>
        <v>4675</v>
      </c>
      <c r="Q453" s="14">
        <f>+AF453</f>
        <v>7871</v>
      </c>
      <c r="R453" s="14">
        <f>+J453+M453+O453+Q453+H453+I453</f>
        <v>9171.2000000000007</v>
      </c>
      <c r="S453" s="14">
        <f>+N453+L453+K453</f>
        <v>3374.8</v>
      </c>
      <c r="T453" s="14">
        <f>+G453-R453</f>
        <v>12828.8</v>
      </c>
      <c r="U453" s="60">
        <f>+AH453-T453</f>
        <v>0</v>
      </c>
      <c r="V453" t="s">
        <v>558</v>
      </c>
      <c r="W453" t="s">
        <v>165</v>
      </c>
      <c r="X453" t="s">
        <v>1119</v>
      </c>
      <c r="Y453">
        <v>16</v>
      </c>
      <c r="Z453" s="33">
        <v>22000</v>
      </c>
      <c r="AA453">
        <v>0</v>
      </c>
      <c r="AB453" s="33">
        <v>22000</v>
      </c>
      <c r="AC453">
        <v>631.4</v>
      </c>
      <c r="AD453">
        <v>0</v>
      </c>
      <c r="AE453">
        <v>668.8</v>
      </c>
      <c r="AF453" s="33">
        <v>7871</v>
      </c>
      <c r="AG453" s="33">
        <v>9171.2000000000007</v>
      </c>
      <c r="AH453" s="33">
        <v>12828.8</v>
      </c>
      <c r="AI453" s="33" t="s">
        <v>1975</v>
      </c>
      <c r="AJ453" s="33"/>
      <c r="AL453" s="35"/>
      <c r="AM453" s="35"/>
    </row>
    <row r="454" spans="1:39" ht="15.95" customHeight="1" x14ac:dyDescent="0.25">
      <c r="A454" s="11">
        <f t="shared" si="6"/>
        <v>435</v>
      </c>
      <c r="B454" s="12" t="s">
        <v>212</v>
      </c>
      <c r="C454" s="13" t="s">
        <v>559</v>
      </c>
      <c r="D454" s="13" t="s">
        <v>361</v>
      </c>
      <c r="E454" s="13" t="s">
        <v>29</v>
      </c>
      <c r="F454" s="13" t="s">
        <v>30</v>
      </c>
      <c r="G454" s="14">
        <v>28000</v>
      </c>
      <c r="H454" s="14">
        <v>0</v>
      </c>
      <c r="I454" s="14">
        <v>0</v>
      </c>
      <c r="J454" s="14">
        <f>+G454*2.87%</f>
        <v>803.6</v>
      </c>
      <c r="K454" s="14">
        <f>G454*7.1%</f>
        <v>1987.9999999999998</v>
      </c>
      <c r="L454" s="14">
        <f>G454*1.15%</f>
        <v>322</v>
      </c>
      <c r="M454" s="14">
        <f>+G454*3.04%</f>
        <v>851.2</v>
      </c>
      <c r="N454" s="14">
        <f>G454*7.09%</f>
        <v>1985.2</v>
      </c>
      <c r="O454" s="14">
        <v>0</v>
      </c>
      <c r="P454" s="14">
        <f>J454+K454+L454+M454+N454</f>
        <v>5950</v>
      </c>
      <c r="Q454" s="14">
        <f>+AF454</f>
        <v>11707.14</v>
      </c>
      <c r="R454" s="14">
        <f>+J454+M454+O454+Q454+H454+I454</f>
        <v>13361.939999999999</v>
      </c>
      <c r="S454" s="14">
        <f>+N454+L454+K454</f>
        <v>4295.2</v>
      </c>
      <c r="T454" s="14">
        <f>+G454-R454</f>
        <v>14638.060000000001</v>
      </c>
      <c r="U454" s="60">
        <f>+AH454-T454</f>
        <v>0</v>
      </c>
      <c r="V454" t="s">
        <v>559</v>
      </c>
      <c r="W454" t="s">
        <v>361</v>
      </c>
      <c r="X454" t="s">
        <v>1158</v>
      </c>
      <c r="Y454">
        <v>17</v>
      </c>
      <c r="Z454" s="33">
        <v>28000</v>
      </c>
      <c r="AA454">
        <v>0</v>
      </c>
      <c r="AB454" s="33">
        <v>28000</v>
      </c>
      <c r="AC454">
        <v>803.6</v>
      </c>
      <c r="AD454">
        <v>0</v>
      </c>
      <c r="AE454">
        <v>851.2</v>
      </c>
      <c r="AF454" s="33">
        <v>11707.14</v>
      </c>
      <c r="AG454" s="33">
        <v>13361.94</v>
      </c>
      <c r="AH454" s="33">
        <v>14638.06</v>
      </c>
      <c r="AI454" s="33" t="s">
        <v>1975</v>
      </c>
      <c r="AJ454" s="33"/>
      <c r="AL454" s="35"/>
      <c r="AM454" s="35"/>
    </row>
    <row r="455" spans="1:39" ht="15.95" customHeight="1" x14ac:dyDescent="0.25">
      <c r="A455" s="11">
        <f t="shared" si="6"/>
        <v>436</v>
      </c>
      <c r="B455" s="12" t="s">
        <v>212</v>
      </c>
      <c r="C455" s="13" t="s">
        <v>560</v>
      </c>
      <c r="D455" s="13" t="s">
        <v>361</v>
      </c>
      <c r="E455" s="13" t="s">
        <v>29</v>
      </c>
      <c r="F455" s="13" t="s">
        <v>30</v>
      </c>
      <c r="G455" s="14">
        <v>28000</v>
      </c>
      <c r="H455" s="14">
        <v>0</v>
      </c>
      <c r="I455" s="14">
        <v>0</v>
      </c>
      <c r="J455" s="14">
        <f>+G455*2.87%</f>
        <v>803.6</v>
      </c>
      <c r="K455" s="14">
        <f>G455*7.1%</f>
        <v>1987.9999999999998</v>
      </c>
      <c r="L455" s="14">
        <f>G455*1.15%</f>
        <v>322</v>
      </c>
      <c r="M455" s="14">
        <f>+G455*3.04%</f>
        <v>851.2</v>
      </c>
      <c r="N455" s="14">
        <f>G455*7.09%</f>
        <v>1985.2</v>
      </c>
      <c r="O455" s="14">
        <v>0</v>
      </c>
      <c r="P455" s="14">
        <f>J455+K455+L455+M455+N455</f>
        <v>5950</v>
      </c>
      <c r="Q455" s="14">
        <f>+AF455</f>
        <v>7664.23</v>
      </c>
      <c r="R455" s="14">
        <f>+J455+M455+O455+Q455+H455+I455</f>
        <v>9319.0299999999988</v>
      </c>
      <c r="S455" s="14">
        <f>+N455+L455+K455</f>
        <v>4295.2</v>
      </c>
      <c r="T455" s="14">
        <f>+G455-R455</f>
        <v>18680.97</v>
      </c>
      <c r="U455" s="60">
        <f>+AH455-T455</f>
        <v>0</v>
      </c>
      <c r="V455" t="s">
        <v>560</v>
      </c>
      <c r="W455" t="s">
        <v>361</v>
      </c>
      <c r="X455" t="s">
        <v>1332</v>
      </c>
      <c r="Y455">
        <v>18</v>
      </c>
      <c r="Z455" s="33">
        <v>28000</v>
      </c>
      <c r="AA455">
        <v>0</v>
      </c>
      <c r="AB455" s="33">
        <v>28000</v>
      </c>
      <c r="AC455">
        <v>803.6</v>
      </c>
      <c r="AD455">
        <v>0</v>
      </c>
      <c r="AE455">
        <v>851.2</v>
      </c>
      <c r="AF455" s="33">
        <v>7664.23</v>
      </c>
      <c r="AG455" s="33">
        <v>9319.0300000000007</v>
      </c>
      <c r="AH455" s="33">
        <v>18680.97</v>
      </c>
      <c r="AI455" s="33" t="s">
        <v>1975</v>
      </c>
      <c r="AJ455" s="33"/>
      <c r="AL455" s="35"/>
      <c r="AM455" s="35"/>
    </row>
    <row r="456" spans="1:39" ht="15.95" customHeight="1" x14ac:dyDescent="0.25">
      <c r="A456" s="11">
        <f t="shared" si="6"/>
        <v>437</v>
      </c>
      <c r="B456" s="12" t="s">
        <v>212</v>
      </c>
      <c r="C456" s="13" t="s">
        <v>561</v>
      </c>
      <c r="D456" s="13" t="s">
        <v>496</v>
      </c>
      <c r="E456" s="13" t="s">
        <v>29</v>
      </c>
      <c r="F456" s="13" t="s">
        <v>35</v>
      </c>
      <c r="G456" s="14">
        <v>22000</v>
      </c>
      <c r="H456" s="14">
        <v>0</v>
      </c>
      <c r="I456" s="14">
        <v>0</v>
      </c>
      <c r="J456" s="14">
        <f>+G456*2.87%</f>
        <v>631.4</v>
      </c>
      <c r="K456" s="14">
        <f>G456*7.1%</f>
        <v>1561.9999999999998</v>
      </c>
      <c r="L456" s="14">
        <f>G456*1.15%</f>
        <v>253</v>
      </c>
      <c r="M456" s="14">
        <f>+G456*3.04%</f>
        <v>668.8</v>
      </c>
      <c r="N456" s="14">
        <f>G456*7.09%</f>
        <v>1559.8000000000002</v>
      </c>
      <c r="O456" s="14">
        <v>0</v>
      </c>
      <c r="P456" s="14">
        <f>J456+K456+L456+M456+N456</f>
        <v>4675</v>
      </c>
      <c r="Q456" s="14">
        <f>+AF456</f>
        <v>16320.6</v>
      </c>
      <c r="R456" s="14">
        <f>+J456+M456+O456+Q456+H456+I456</f>
        <v>17620.8</v>
      </c>
      <c r="S456" s="14">
        <f>+N456+L456+K456</f>
        <v>3374.8</v>
      </c>
      <c r="T456" s="14">
        <f>+G456-R456</f>
        <v>4379.2000000000007</v>
      </c>
      <c r="U456" s="60">
        <f>+AH456-T456</f>
        <v>0</v>
      </c>
      <c r="V456" t="s">
        <v>561</v>
      </c>
      <c r="W456" t="s">
        <v>496</v>
      </c>
      <c r="X456" t="s">
        <v>1542</v>
      </c>
      <c r="Y456">
        <v>42</v>
      </c>
      <c r="Z456" s="33">
        <v>22000</v>
      </c>
      <c r="AA456">
        <v>0</v>
      </c>
      <c r="AB456" s="33">
        <v>22000</v>
      </c>
      <c r="AC456">
        <v>631.4</v>
      </c>
      <c r="AD456">
        <v>0</v>
      </c>
      <c r="AE456">
        <v>668.8</v>
      </c>
      <c r="AF456" s="33">
        <v>16320.6</v>
      </c>
      <c r="AG456" s="33">
        <v>17620.8</v>
      </c>
      <c r="AH456" s="33">
        <v>4379.2</v>
      </c>
      <c r="AI456" s="33" t="s">
        <v>1975</v>
      </c>
      <c r="AJ456" s="33"/>
      <c r="AL456" s="35"/>
      <c r="AM456" s="35"/>
    </row>
    <row r="457" spans="1:39" ht="15.95" customHeight="1" x14ac:dyDescent="0.25">
      <c r="A457" s="11">
        <f t="shared" si="6"/>
        <v>438</v>
      </c>
      <c r="B457" s="12" t="s">
        <v>212</v>
      </c>
      <c r="C457" s="13" t="s">
        <v>562</v>
      </c>
      <c r="D457" s="13" t="s">
        <v>37</v>
      </c>
      <c r="E457" s="13" t="s">
        <v>29</v>
      </c>
      <c r="F457" s="13" t="s">
        <v>35</v>
      </c>
      <c r="G457" s="14">
        <v>40000</v>
      </c>
      <c r="H457" s="14">
        <v>442.65</v>
      </c>
      <c r="I457" s="14">
        <v>0</v>
      </c>
      <c r="J457" s="14">
        <f>+G457*2.87%</f>
        <v>1148</v>
      </c>
      <c r="K457" s="14">
        <f>G457*7.1%</f>
        <v>2839.9999999999995</v>
      </c>
      <c r="L457" s="14">
        <f>G457*1.15%</f>
        <v>460</v>
      </c>
      <c r="M457" s="14">
        <f>+G457*3.04%</f>
        <v>1216</v>
      </c>
      <c r="N457" s="14">
        <f>G457*7.09%</f>
        <v>2836</v>
      </c>
      <c r="O457" s="14">
        <v>0</v>
      </c>
      <c r="P457" s="14">
        <f>J457+K457+L457+M457+N457</f>
        <v>8500</v>
      </c>
      <c r="Q457" s="14">
        <f>+AF457</f>
        <v>28003.56</v>
      </c>
      <c r="R457" s="14">
        <f>+J457+M457+O457+Q457+H457+I457</f>
        <v>30810.210000000003</v>
      </c>
      <c r="S457" s="14">
        <f>+N457+L457+K457</f>
        <v>6136</v>
      </c>
      <c r="T457" s="14">
        <f>+G457-R457</f>
        <v>9189.7899999999972</v>
      </c>
      <c r="U457" s="60">
        <f>+AH457-T457</f>
        <v>0</v>
      </c>
      <c r="V457" t="s">
        <v>562</v>
      </c>
      <c r="W457" t="s">
        <v>37</v>
      </c>
      <c r="X457" t="s">
        <v>1157</v>
      </c>
      <c r="Y457">
        <v>4</v>
      </c>
      <c r="Z457" s="33">
        <v>40000</v>
      </c>
      <c r="AA457">
        <v>0</v>
      </c>
      <c r="AB457" s="33">
        <v>40000</v>
      </c>
      <c r="AC457" s="33">
        <v>1148</v>
      </c>
      <c r="AD457">
        <v>442.65</v>
      </c>
      <c r="AE457" s="33">
        <v>1216</v>
      </c>
      <c r="AF457" s="33">
        <v>28003.56</v>
      </c>
      <c r="AG457" s="33">
        <v>30810.21</v>
      </c>
      <c r="AH457" s="33">
        <v>9189.7900000000009</v>
      </c>
      <c r="AI457" s="33" t="s">
        <v>1975</v>
      </c>
      <c r="AJ457" s="33"/>
      <c r="AL457" s="35"/>
      <c r="AM457" s="35"/>
    </row>
    <row r="458" spans="1:39" ht="15.95" customHeight="1" x14ac:dyDescent="0.25">
      <c r="A458" s="11">
        <f t="shared" si="6"/>
        <v>439</v>
      </c>
      <c r="B458" s="12" t="s">
        <v>212</v>
      </c>
      <c r="C458" s="13" t="s">
        <v>563</v>
      </c>
      <c r="D458" s="13" t="s">
        <v>125</v>
      </c>
      <c r="E458" s="13" t="s">
        <v>29</v>
      </c>
      <c r="F458" s="13" t="s">
        <v>30</v>
      </c>
      <c r="G458" s="14">
        <v>36750</v>
      </c>
      <c r="H458" s="14">
        <v>0</v>
      </c>
      <c r="I458" s="14">
        <v>0</v>
      </c>
      <c r="J458" s="14">
        <f>+G458*2.87%</f>
        <v>1054.7249999999999</v>
      </c>
      <c r="K458" s="14">
        <f>G458*7.1%</f>
        <v>2609.2499999999995</v>
      </c>
      <c r="L458" s="14">
        <f>G458*1.15%</f>
        <v>422.625</v>
      </c>
      <c r="M458" s="14">
        <f>+G458*3.04%</f>
        <v>1117.2</v>
      </c>
      <c r="N458" s="14">
        <f>G458*7.09%</f>
        <v>2605.5750000000003</v>
      </c>
      <c r="O458" s="14">
        <v>0</v>
      </c>
      <c r="P458" s="14">
        <f>J458+K458+L458+M458+N458</f>
        <v>7809.375</v>
      </c>
      <c r="Q458" s="14">
        <f>+AF458</f>
        <v>1440.5</v>
      </c>
      <c r="R458" s="14">
        <f>+J458+M458+O458+Q458+H458+I458</f>
        <v>3612.4250000000002</v>
      </c>
      <c r="S458" s="14">
        <f>+N458+L458+K458</f>
        <v>5637.45</v>
      </c>
      <c r="T458" s="14">
        <f>+G458-R458</f>
        <v>33137.574999999997</v>
      </c>
      <c r="U458" s="60">
        <f>+AH458-T458</f>
        <v>-4.9999999973806553E-3</v>
      </c>
      <c r="V458" t="s">
        <v>563</v>
      </c>
      <c r="W458" t="s">
        <v>125</v>
      </c>
      <c r="X458" t="s">
        <v>1202</v>
      </c>
      <c r="Y458">
        <v>9</v>
      </c>
      <c r="Z458" s="33">
        <v>36750</v>
      </c>
      <c r="AA458">
        <v>0</v>
      </c>
      <c r="AB458" s="33">
        <v>36750</v>
      </c>
      <c r="AC458" s="33">
        <v>1054.73</v>
      </c>
      <c r="AD458">
        <v>0</v>
      </c>
      <c r="AE458" s="33">
        <v>1117.2</v>
      </c>
      <c r="AF458" s="33">
        <v>1440.5</v>
      </c>
      <c r="AG458" s="33">
        <v>3612.43</v>
      </c>
      <c r="AH458" s="33">
        <v>33137.57</v>
      </c>
      <c r="AI458" s="33" t="s">
        <v>1975</v>
      </c>
      <c r="AJ458" s="33"/>
      <c r="AL458" s="35"/>
      <c r="AM458" s="35"/>
    </row>
    <row r="459" spans="1:39" s="3" customFormat="1" ht="15.95" customHeight="1" x14ac:dyDescent="0.25">
      <c r="A459" s="11">
        <f t="shared" si="6"/>
        <v>440</v>
      </c>
      <c r="B459" s="12" t="s">
        <v>212</v>
      </c>
      <c r="C459" s="13" t="s">
        <v>564</v>
      </c>
      <c r="D459" s="13" t="s">
        <v>565</v>
      </c>
      <c r="E459" s="13" t="s">
        <v>29</v>
      </c>
      <c r="F459" s="13" t="s">
        <v>30</v>
      </c>
      <c r="G459" s="14">
        <v>28600</v>
      </c>
      <c r="H459" s="14">
        <v>0</v>
      </c>
      <c r="I459" s="14">
        <v>0</v>
      </c>
      <c r="J459" s="14">
        <f>+G459*2.87%</f>
        <v>820.82</v>
      </c>
      <c r="K459" s="14">
        <f>G459*7.1%</f>
        <v>2030.6</v>
      </c>
      <c r="L459" s="14">
        <f>G459*1.15%</f>
        <v>328.9</v>
      </c>
      <c r="M459" s="14">
        <f>+G459*3.04%</f>
        <v>869.44</v>
      </c>
      <c r="N459" s="14">
        <f>G459*7.09%</f>
        <v>2027.7400000000002</v>
      </c>
      <c r="O459" s="14">
        <v>0</v>
      </c>
      <c r="P459" s="14">
        <f>J459+K459+L459+M459+N459</f>
        <v>6077.5</v>
      </c>
      <c r="Q459" s="14">
        <f>+AF459</f>
        <v>9353.1</v>
      </c>
      <c r="R459" s="14">
        <f>+J459+M459+O459+Q459+H459+I459</f>
        <v>11043.36</v>
      </c>
      <c r="S459" s="14">
        <f>+N459+L459+K459</f>
        <v>4387.24</v>
      </c>
      <c r="T459" s="14">
        <f>+G459-R459</f>
        <v>17556.64</v>
      </c>
      <c r="U459" s="60">
        <f>+AH459-T459</f>
        <v>0</v>
      </c>
      <c r="V459" t="s">
        <v>564</v>
      </c>
      <c r="W459" t="s">
        <v>565</v>
      </c>
      <c r="X459" t="s">
        <v>1686</v>
      </c>
      <c r="Y459">
        <v>13</v>
      </c>
      <c r="Z459" s="33">
        <v>28600</v>
      </c>
      <c r="AA459">
        <v>0</v>
      </c>
      <c r="AB459" s="33">
        <v>28600</v>
      </c>
      <c r="AC459">
        <v>820.82</v>
      </c>
      <c r="AD459">
        <v>0</v>
      </c>
      <c r="AE459">
        <v>869.44</v>
      </c>
      <c r="AF459" s="33">
        <v>9353.1</v>
      </c>
      <c r="AG459" s="33">
        <v>11043.36</v>
      </c>
      <c r="AH459" s="33">
        <v>17556.64</v>
      </c>
      <c r="AI459" s="33" t="s">
        <v>1975</v>
      </c>
      <c r="AJ459" s="33"/>
      <c r="AK459" s="7"/>
      <c r="AL459" s="35"/>
      <c r="AM459" s="35"/>
    </row>
    <row r="460" spans="1:39" ht="15.95" customHeight="1" x14ac:dyDescent="0.25">
      <c r="A460" s="11">
        <f t="shared" si="6"/>
        <v>441</v>
      </c>
      <c r="B460" s="12" t="s">
        <v>212</v>
      </c>
      <c r="C460" s="13" t="s">
        <v>566</v>
      </c>
      <c r="D460" s="13" t="s">
        <v>496</v>
      </c>
      <c r="E460" s="13" t="s">
        <v>29</v>
      </c>
      <c r="F460" s="13" t="s">
        <v>35</v>
      </c>
      <c r="G460" s="14">
        <v>22000</v>
      </c>
      <c r="H460" s="14">
        <v>0</v>
      </c>
      <c r="I460" s="14">
        <v>0</v>
      </c>
      <c r="J460" s="14">
        <f>+G460*2.87%</f>
        <v>631.4</v>
      </c>
      <c r="K460" s="14">
        <f>G460*7.1%</f>
        <v>1561.9999999999998</v>
      </c>
      <c r="L460" s="14">
        <f>G460*1.15%</f>
        <v>253</v>
      </c>
      <c r="M460" s="14">
        <f>+G460*3.04%</f>
        <v>668.8</v>
      </c>
      <c r="N460" s="14">
        <f>G460*7.09%</f>
        <v>1559.8000000000002</v>
      </c>
      <c r="O460" s="14">
        <v>0</v>
      </c>
      <c r="P460" s="14">
        <f>J460+K460+L460+M460+N460</f>
        <v>4675</v>
      </c>
      <c r="Q460" s="14">
        <f>+AF460</f>
        <v>16309.07</v>
      </c>
      <c r="R460" s="14">
        <f>+J460+M460+O460+Q460+H460+I460</f>
        <v>17609.27</v>
      </c>
      <c r="S460" s="14">
        <f>+N460+L460+K460</f>
        <v>3374.8</v>
      </c>
      <c r="T460" s="14">
        <f>+G460-R460</f>
        <v>4390.7299999999996</v>
      </c>
      <c r="U460" s="60">
        <f>+AH460-T460</f>
        <v>0</v>
      </c>
      <c r="V460" t="s">
        <v>566</v>
      </c>
      <c r="W460" t="s">
        <v>496</v>
      </c>
      <c r="X460" t="s">
        <v>1227</v>
      </c>
      <c r="Y460">
        <v>44</v>
      </c>
      <c r="Z460" s="33">
        <v>22000</v>
      </c>
      <c r="AA460">
        <v>0</v>
      </c>
      <c r="AB460" s="33">
        <v>22000</v>
      </c>
      <c r="AC460">
        <v>631.4</v>
      </c>
      <c r="AD460">
        <v>0</v>
      </c>
      <c r="AE460">
        <v>668.8</v>
      </c>
      <c r="AF460" s="33">
        <v>16309.07</v>
      </c>
      <c r="AG460" s="33">
        <v>17609.27</v>
      </c>
      <c r="AH460" s="33">
        <v>4390.7299999999996</v>
      </c>
      <c r="AI460" s="33" t="s">
        <v>1975</v>
      </c>
      <c r="AJ460" s="33"/>
      <c r="AL460" s="35"/>
      <c r="AM460" s="35"/>
    </row>
    <row r="461" spans="1:39" ht="15.95" customHeight="1" x14ac:dyDescent="0.25">
      <c r="A461" s="11">
        <f t="shared" si="6"/>
        <v>442</v>
      </c>
      <c r="B461" s="12" t="s">
        <v>212</v>
      </c>
      <c r="C461" s="13" t="s">
        <v>567</v>
      </c>
      <c r="D461" s="13" t="s">
        <v>361</v>
      </c>
      <c r="E461" s="13" t="s">
        <v>29</v>
      </c>
      <c r="F461" s="13" t="s">
        <v>30</v>
      </c>
      <c r="G461" s="14">
        <v>28000</v>
      </c>
      <c r="H461" s="14">
        <v>0</v>
      </c>
      <c r="I461" s="14">
        <v>0</v>
      </c>
      <c r="J461" s="14">
        <f>+G461*2.87%</f>
        <v>803.6</v>
      </c>
      <c r="K461" s="14">
        <f>G461*7.1%</f>
        <v>1987.9999999999998</v>
      </c>
      <c r="L461" s="14">
        <f>G461*1.15%</f>
        <v>322</v>
      </c>
      <c r="M461" s="14">
        <f>+G461*3.04%</f>
        <v>851.2</v>
      </c>
      <c r="N461" s="14">
        <f>G461*7.09%</f>
        <v>1985.2</v>
      </c>
      <c r="O461" s="14">
        <v>0</v>
      </c>
      <c r="P461" s="14">
        <f>J461+K461+L461+M461+N461</f>
        <v>5950</v>
      </c>
      <c r="Q461" s="14">
        <f>+AF461</f>
        <v>3586</v>
      </c>
      <c r="R461" s="14">
        <f>+J461+M461+O461+Q461+H461+I461</f>
        <v>5240.8</v>
      </c>
      <c r="S461" s="14">
        <f>+N461+L461+K461</f>
        <v>4295.2</v>
      </c>
      <c r="T461" s="14">
        <f>+G461-R461</f>
        <v>22759.200000000001</v>
      </c>
      <c r="U461" s="60">
        <f>+AH461-T461</f>
        <v>0</v>
      </c>
      <c r="V461" t="s">
        <v>567</v>
      </c>
      <c r="W461" t="s">
        <v>361</v>
      </c>
      <c r="X461" t="s">
        <v>1298</v>
      </c>
      <c r="Y461">
        <v>11</v>
      </c>
      <c r="Z461" s="33">
        <v>28000</v>
      </c>
      <c r="AA461">
        <v>0</v>
      </c>
      <c r="AB461" s="33">
        <v>28000</v>
      </c>
      <c r="AC461">
        <v>803.6</v>
      </c>
      <c r="AD461">
        <v>0</v>
      </c>
      <c r="AE461">
        <v>851.2</v>
      </c>
      <c r="AF461" s="33">
        <v>3586</v>
      </c>
      <c r="AG461" s="33">
        <v>5240.8</v>
      </c>
      <c r="AH461" s="33">
        <v>22759.200000000001</v>
      </c>
      <c r="AI461" s="33" t="s">
        <v>1975</v>
      </c>
      <c r="AJ461" s="33"/>
      <c r="AL461" s="35"/>
      <c r="AM461" s="35"/>
    </row>
    <row r="462" spans="1:39" s="3" customFormat="1" ht="15.95" customHeight="1" x14ac:dyDescent="0.25">
      <c r="A462" s="11">
        <f t="shared" si="6"/>
        <v>443</v>
      </c>
      <c r="B462" s="12" t="s">
        <v>212</v>
      </c>
      <c r="C462" s="13" t="s">
        <v>568</v>
      </c>
      <c r="D462" s="13" t="s">
        <v>565</v>
      </c>
      <c r="E462" s="13" t="s">
        <v>29</v>
      </c>
      <c r="F462" s="13" t="s">
        <v>35</v>
      </c>
      <c r="G462" s="14">
        <v>28600</v>
      </c>
      <c r="H462" s="14">
        <v>0</v>
      </c>
      <c r="I462" s="14">
        <v>0</v>
      </c>
      <c r="J462" s="14">
        <f>+G462*2.87%</f>
        <v>820.82</v>
      </c>
      <c r="K462" s="14">
        <f>G462*7.1%</f>
        <v>2030.6</v>
      </c>
      <c r="L462" s="14">
        <f>G462*1.15%</f>
        <v>328.9</v>
      </c>
      <c r="M462" s="14">
        <f>+G462*3.04%</f>
        <v>869.44</v>
      </c>
      <c r="N462" s="14">
        <f>G462*7.09%</f>
        <v>2027.7400000000002</v>
      </c>
      <c r="O462" s="14">
        <v>0</v>
      </c>
      <c r="P462" s="14">
        <f>J462+K462+L462+M462+N462</f>
        <v>6077.5</v>
      </c>
      <c r="Q462" s="14">
        <f>+AF462</f>
        <v>10496.57</v>
      </c>
      <c r="R462" s="14">
        <f>+J462+M462+O462+Q462+H462+I462</f>
        <v>12186.83</v>
      </c>
      <c r="S462" s="14">
        <f>+N462+L462+K462</f>
        <v>4387.24</v>
      </c>
      <c r="T462" s="14">
        <f>+G462-R462</f>
        <v>16413.169999999998</v>
      </c>
      <c r="U462" s="60">
        <f>+AH462-T462</f>
        <v>0</v>
      </c>
      <c r="V462" t="s">
        <v>568</v>
      </c>
      <c r="W462" t="s">
        <v>565</v>
      </c>
      <c r="X462" t="s">
        <v>1107</v>
      </c>
      <c r="Y462">
        <v>19</v>
      </c>
      <c r="Z462" s="33">
        <v>28600</v>
      </c>
      <c r="AA462">
        <v>0</v>
      </c>
      <c r="AB462" s="33">
        <v>28600</v>
      </c>
      <c r="AC462">
        <v>820.82</v>
      </c>
      <c r="AD462">
        <v>0</v>
      </c>
      <c r="AE462">
        <v>869.44</v>
      </c>
      <c r="AF462" s="33">
        <v>10496.57</v>
      </c>
      <c r="AG462" s="33">
        <v>12186.83</v>
      </c>
      <c r="AH462" s="33">
        <v>16413.169999999998</v>
      </c>
      <c r="AI462" s="33" t="s">
        <v>1975</v>
      </c>
      <c r="AJ462" s="33"/>
      <c r="AK462" s="7"/>
      <c r="AL462" s="35"/>
      <c r="AM462" s="35"/>
    </row>
    <row r="463" spans="1:39" ht="15.95" customHeight="1" x14ac:dyDescent="0.25">
      <c r="A463" s="11">
        <f t="shared" si="6"/>
        <v>444</v>
      </c>
      <c r="B463" s="12" t="s">
        <v>212</v>
      </c>
      <c r="C463" s="13" t="s">
        <v>570</v>
      </c>
      <c r="D463" s="13" t="s">
        <v>496</v>
      </c>
      <c r="E463" s="13" t="s">
        <v>29</v>
      </c>
      <c r="F463" s="13" t="s">
        <v>35</v>
      </c>
      <c r="G463" s="14">
        <v>22000</v>
      </c>
      <c r="H463" s="14">
        <v>0</v>
      </c>
      <c r="I463" s="14">
        <v>0</v>
      </c>
      <c r="J463" s="14">
        <f>+G463*2.87%</f>
        <v>631.4</v>
      </c>
      <c r="K463" s="14">
        <f>G463*7.1%</f>
        <v>1561.9999999999998</v>
      </c>
      <c r="L463" s="14">
        <f>G463*1.15%</f>
        <v>253</v>
      </c>
      <c r="M463" s="14">
        <f>+G463*3.04%</f>
        <v>668.8</v>
      </c>
      <c r="N463" s="14">
        <f>G463*7.09%</f>
        <v>1559.8000000000002</v>
      </c>
      <c r="O463" s="14">
        <v>0</v>
      </c>
      <c r="P463" s="14">
        <f>J463+K463+L463+M463+N463</f>
        <v>4675</v>
      </c>
      <c r="Q463" s="14">
        <f>+AF463</f>
        <v>0</v>
      </c>
      <c r="R463" s="14">
        <f>+J463+M463+O463+Q463+H463+I463</f>
        <v>1300.1999999999998</v>
      </c>
      <c r="S463" s="14">
        <f>+N463+L463+K463</f>
        <v>3374.8</v>
      </c>
      <c r="T463" s="14">
        <f>+G463-R463</f>
        <v>20699.8</v>
      </c>
      <c r="U463" s="60">
        <f>+AH463-T463</f>
        <v>0</v>
      </c>
      <c r="V463" t="s">
        <v>570</v>
      </c>
      <c r="W463" t="s">
        <v>496</v>
      </c>
      <c r="X463" t="s">
        <v>1198</v>
      </c>
      <c r="Y463">
        <v>48</v>
      </c>
      <c r="Z463" s="33">
        <v>22000</v>
      </c>
      <c r="AA463">
        <v>0</v>
      </c>
      <c r="AB463" s="33">
        <v>22000</v>
      </c>
      <c r="AC463">
        <v>631.4</v>
      </c>
      <c r="AD463">
        <v>0</v>
      </c>
      <c r="AE463">
        <v>668.8</v>
      </c>
      <c r="AF463">
        <v>0</v>
      </c>
      <c r="AG463" s="33">
        <v>1300.2</v>
      </c>
      <c r="AH463" s="33">
        <v>20699.8</v>
      </c>
      <c r="AI463" s="33" t="s">
        <v>1975</v>
      </c>
      <c r="AJ463" s="33"/>
      <c r="AL463" s="35"/>
      <c r="AM463" s="35"/>
    </row>
    <row r="464" spans="1:39" ht="15.95" customHeight="1" x14ac:dyDescent="0.25">
      <c r="A464" s="11">
        <f t="shared" si="6"/>
        <v>445</v>
      </c>
      <c r="B464" s="12" t="s">
        <v>212</v>
      </c>
      <c r="C464" s="13" t="s">
        <v>571</v>
      </c>
      <c r="D464" s="13" t="s">
        <v>165</v>
      </c>
      <c r="E464" s="13" t="s">
        <v>29</v>
      </c>
      <c r="F464" s="13" t="s">
        <v>30</v>
      </c>
      <c r="G464" s="14">
        <v>22000</v>
      </c>
      <c r="H464" s="14">
        <v>0</v>
      </c>
      <c r="I464" s="14">
        <v>0</v>
      </c>
      <c r="J464" s="14">
        <f>+G464*2.87%</f>
        <v>631.4</v>
      </c>
      <c r="K464" s="14">
        <f>G464*7.1%</f>
        <v>1561.9999999999998</v>
      </c>
      <c r="L464" s="14">
        <f>G464*1.15%</f>
        <v>253</v>
      </c>
      <c r="M464" s="14">
        <f>+G464*3.04%</f>
        <v>668.8</v>
      </c>
      <c r="N464" s="14">
        <f>G464*7.09%</f>
        <v>1559.8000000000002</v>
      </c>
      <c r="O464" s="14">
        <v>0</v>
      </c>
      <c r="P464" s="14">
        <f>J464+K464+L464+M464+N464</f>
        <v>4675</v>
      </c>
      <c r="Q464" s="14">
        <f>+AF464</f>
        <v>2666</v>
      </c>
      <c r="R464" s="14">
        <f>+J464+M464+O464+Q464+H464+I464</f>
        <v>3966.2</v>
      </c>
      <c r="S464" s="14">
        <f>+N464+L464+K464</f>
        <v>3374.8</v>
      </c>
      <c r="T464" s="14">
        <f>+G464-R464</f>
        <v>18033.8</v>
      </c>
      <c r="U464" s="60">
        <f>+AH464-T464</f>
        <v>0</v>
      </c>
      <c r="V464" t="s">
        <v>571</v>
      </c>
      <c r="W464" t="s">
        <v>165</v>
      </c>
      <c r="X464" t="s">
        <v>1181</v>
      </c>
      <c r="Y464">
        <v>21</v>
      </c>
      <c r="Z464" s="33">
        <v>22000</v>
      </c>
      <c r="AA464">
        <v>0</v>
      </c>
      <c r="AB464" s="33">
        <v>22000</v>
      </c>
      <c r="AC464">
        <v>631.4</v>
      </c>
      <c r="AD464">
        <v>0</v>
      </c>
      <c r="AE464">
        <v>668.8</v>
      </c>
      <c r="AF464" s="33">
        <v>2666</v>
      </c>
      <c r="AG464" s="33">
        <v>3966.2</v>
      </c>
      <c r="AH464" s="33">
        <v>18033.8</v>
      </c>
      <c r="AI464" s="33" t="s">
        <v>1975</v>
      </c>
      <c r="AJ464" s="33"/>
      <c r="AK464" s="35">
        <f>+U464</f>
        <v>0</v>
      </c>
      <c r="AL464" s="35"/>
      <c r="AM464" s="35"/>
    </row>
    <row r="465" spans="1:39" ht="15.95" customHeight="1" x14ac:dyDescent="0.25">
      <c r="A465" s="11">
        <f t="shared" si="6"/>
        <v>446</v>
      </c>
      <c r="B465" s="12" t="s">
        <v>212</v>
      </c>
      <c r="C465" s="13" t="s">
        <v>572</v>
      </c>
      <c r="D465" s="13" t="s">
        <v>165</v>
      </c>
      <c r="E465" s="13" t="s">
        <v>29</v>
      </c>
      <c r="F465" s="13" t="s">
        <v>30</v>
      </c>
      <c r="G465" s="14">
        <v>22000</v>
      </c>
      <c r="H465" s="14">
        <v>0</v>
      </c>
      <c r="I465" s="14">
        <v>0</v>
      </c>
      <c r="J465" s="14">
        <f>+G465*2.87%</f>
        <v>631.4</v>
      </c>
      <c r="K465" s="14">
        <f>G465*7.1%</f>
        <v>1561.9999999999998</v>
      </c>
      <c r="L465" s="14">
        <f>G465*1.15%</f>
        <v>253</v>
      </c>
      <c r="M465" s="14">
        <f>+G465*3.04%</f>
        <v>668.8</v>
      </c>
      <c r="N465" s="14">
        <f>G465*7.09%</f>
        <v>1559.8000000000002</v>
      </c>
      <c r="O465" s="14">
        <v>0</v>
      </c>
      <c r="P465" s="14">
        <f>J465+K465+L465+M465+N465</f>
        <v>4675</v>
      </c>
      <c r="Q465" s="14">
        <f>+AF465</f>
        <v>12710.59</v>
      </c>
      <c r="R465" s="14">
        <f>+J465+M465+O465+Q465+H465+I465</f>
        <v>14010.79</v>
      </c>
      <c r="S465" s="14">
        <f>+N465+L465+K465</f>
        <v>3374.8</v>
      </c>
      <c r="T465" s="14">
        <f>+G465-R465</f>
        <v>7989.2099999999991</v>
      </c>
      <c r="U465" s="60">
        <f>+AH465-T465</f>
        <v>0</v>
      </c>
      <c r="V465" t="s">
        <v>572</v>
      </c>
      <c r="W465" t="s">
        <v>165</v>
      </c>
      <c r="X465" t="s">
        <v>1113</v>
      </c>
      <c r="Y465">
        <v>22</v>
      </c>
      <c r="Z465" s="33">
        <v>22000</v>
      </c>
      <c r="AA465">
        <v>0</v>
      </c>
      <c r="AB465" s="33">
        <v>22000</v>
      </c>
      <c r="AC465">
        <v>631.4</v>
      </c>
      <c r="AD465">
        <v>0</v>
      </c>
      <c r="AE465">
        <v>668.8</v>
      </c>
      <c r="AF465" s="33">
        <v>12710.59</v>
      </c>
      <c r="AG465" s="33">
        <v>14010.79</v>
      </c>
      <c r="AH465" s="33">
        <v>7989.21</v>
      </c>
      <c r="AI465" s="33" t="s">
        <v>1975</v>
      </c>
      <c r="AJ465" s="33"/>
      <c r="AL465" s="35"/>
      <c r="AM465" s="35"/>
    </row>
    <row r="466" spans="1:39" ht="15.95" customHeight="1" x14ac:dyDescent="0.25">
      <c r="A466" s="11">
        <f t="shared" si="6"/>
        <v>447</v>
      </c>
      <c r="B466" s="12" t="s">
        <v>212</v>
      </c>
      <c r="C466" s="13" t="s">
        <v>573</v>
      </c>
      <c r="D466" s="13" t="s">
        <v>165</v>
      </c>
      <c r="E466" s="13" t="s">
        <v>29</v>
      </c>
      <c r="F466" s="13" t="s">
        <v>30</v>
      </c>
      <c r="G466" s="14">
        <v>22000</v>
      </c>
      <c r="H466" s="14">
        <v>0</v>
      </c>
      <c r="I466" s="14">
        <v>0</v>
      </c>
      <c r="J466" s="14">
        <f>+G466*2.87%</f>
        <v>631.4</v>
      </c>
      <c r="K466" s="14">
        <f>G466*7.1%</f>
        <v>1561.9999999999998</v>
      </c>
      <c r="L466" s="14">
        <f>G466*1.15%</f>
        <v>253</v>
      </c>
      <c r="M466" s="14">
        <f>+G466*3.04%</f>
        <v>668.8</v>
      </c>
      <c r="N466" s="14">
        <f>G466*7.09%</f>
        <v>1559.8000000000002</v>
      </c>
      <c r="O466" s="14">
        <v>0</v>
      </c>
      <c r="P466" s="14">
        <f>J466+K466+L466+M466+N466</f>
        <v>4675</v>
      </c>
      <c r="Q466" s="14">
        <f>+AF466</f>
        <v>752</v>
      </c>
      <c r="R466" s="14">
        <f>+J466+M466+O466+Q466+H466+I466</f>
        <v>2052.1999999999998</v>
      </c>
      <c r="S466" s="14">
        <f>+N466+L466+K466</f>
        <v>3374.8</v>
      </c>
      <c r="T466" s="14">
        <f>+G466-R466</f>
        <v>19947.8</v>
      </c>
      <c r="U466" s="60">
        <f>+AH466-T466</f>
        <v>0</v>
      </c>
      <c r="V466" t="s">
        <v>573</v>
      </c>
      <c r="W466" t="s">
        <v>165</v>
      </c>
      <c r="X466" t="s">
        <v>1165</v>
      </c>
      <c r="Y466">
        <v>23</v>
      </c>
      <c r="Z466" s="33">
        <v>22000</v>
      </c>
      <c r="AA466">
        <v>0</v>
      </c>
      <c r="AB466" s="33">
        <v>22000</v>
      </c>
      <c r="AC466">
        <v>631.4</v>
      </c>
      <c r="AD466">
        <v>0</v>
      </c>
      <c r="AE466">
        <v>668.8</v>
      </c>
      <c r="AF466">
        <v>752</v>
      </c>
      <c r="AG466" s="33">
        <v>2052.1999999999998</v>
      </c>
      <c r="AH466" s="33">
        <v>19947.8</v>
      </c>
      <c r="AI466" s="33" t="s">
        <v>1975</v>
      </c>
      <c r="AJ466" s="33"/>
      <c r="AL466" s="35"/>
      <c r="AM466" s="35"/>
    </row>
    <row r="467" spans="1:39" ht="15.95" customHeight="1" x14ac:dyDescent="0.25">
      <c r="A467" s="11">
        <f t="shared" ref="A467:A530" si="7">1+A466</f>
        <v>448</v>
      </c>
      <c r="B467" s="12" t="s">
        <v>212</v>
      </c>
      <c r="C467" s="13" t="s">
        <v>574</v>
      </c>
      <c r="D467" s="13" t="s">
        <v>496</v>
      </c>
      <c r="E467" s="13" t="s">
        <v>29</v>
      </c>
      <c r="F467" s="13" t="s">
        <v>35</v>
      </c>
      <c r="G467" s="14">
        <v>22000</v>
      </c>
      <c r="H467" s="14">
        <v>0</v>
      </c>
      <c r="I467" s="14">
        <v>0</v>
      </c>
      <c r="J467" s="14">
        <f>+G467*2.87%</f>
        <v>631.4</v>
      </c>
      <c r="K467" s="14">
        <f>G467*7.1%</f>
        <v>1561.9999999999998</v>
      </c>
      <c r="L467" s="14">
        <f>G467*1.15%</f>
        <v>253</v>
      </c>
      <c r="M467" s="14">
        <f>+G467*3.04%</f>
        <v>668.8</v>
      </c>
      <c r="N467" s="14">
        <f>G467*7.09%</f>
        <v>1559.8000000000002</v>
      </c>
      <c r="O467" s="14">
        <v>0</v>
      </c>
      <c r="P467" s="14">
        <f>J467+K467+L467+M467+N467</f>
        <v>4675</v>
      </c>
      <c r="Q467" s="14">
        <f>+AF467</f>
        <v>10196.120000000001</v>
      </c>
      <c r="R467" s="14">
        <f>+J467+M467+O467+Q467+H467+I467</f>
        <v>11496.32</v>
      </c>
      <c r="S467" s="14">
        <f>+N467+L467+K467</f>
        <v>3374.8</v>
      </c>
      <c r="T467" s="14">
        <f>+G467-R467</f>
        <v>10503.68</v>
      </c>
      <c r="U467" s="60">
        <f>+AH467-T467</f>
        <v>0</v>
      </c>
      <c r="V467" t="s">
        <v>574</v>
      </c>
      <c r="W467" t="s">
        <v>496</v>
      </c>
      <c r="X467" t="s">
        <v>1560</v>
      </c>
      <c r="Y467">
        <v>24</v>
      </c>
      <c r="Z467" s="33">
        <v>22000</v>
      </c>
      <c r="AA467">
        <v>0</v>
      </c>
      <c r="AB467" s="33">
        <v>22000</v>
      </c>
      <c r="AC467">
        <v>631.4</v>
      </c>
      <c r="AD467">
        <v>0</v>
      </c>
      <c r="AE467">
        <v>668.8</v>
      </c>
      <c r="AF467" s="33">
        <v>10196.120000000001</v>
      </c>
      <c r="AG467" s="33">
        <v>11496.32</v>
      </c>
      <c r="AH467" s="33">
        <v>10503.68</v>
      </c>
      <c r="AI467" s="33" t="s">
        <v>1975</v>
      </c>
      <c r="AJ467" s="33"/>
      <c r="AL467" s="35"/>
      <c r="AM467" s="35"/>
    </row>
    <row r="468" spans="1:39" ht="15.95" customHeight="1" x14ac:dyDescent="0.25">
      <c r="A468" s="11">
        <f t="shared" si="7"/>
        <v>449</v>
      </c>
      <c r="B468" s="12" t="s">
        <v>212</v>
      </c>
      <c r="C468" s="13" t="s">
        <v>575</v>
      </c>
      <c r="D468" s="13" t="s">
        <v>565</v>
      </c>
      <c r="E468" s="13" t="s">
        <v>29</v>
      </c>
      <c r="F468" s="13" t="s">
        <v>35</v>
      </c>
      <c r="G468" s="14">
        <v>28600</v>
      </c>
      <c r="H468" s="14">
        <v>0</v>
      </c>
      <c r="I468" s="14">
        <v>0</v>
      </c>
      <c r="J468" s="14">
        <f>+G468*2.87%</f>
        <v>820.82</v>
      </c>
      <c r="K468" s="14">
        <f>G468*7.1%</f>
        <v>2030.6</v>
      </c>
      <c r="L468" s="14">
        <f>G468*1.15%</f>
        <v>328.9</v>
      </c>
      <c r="M468" s="14">
        <f>+G468*3.04%</f>
        <v>869.44</v>
      </c>
      <c r="N468" s="14">
        <f>G468*7.09%</f>
        <v>2027.7400000000002</v>
      </c>
      <c r="O468" s="14">
        <v>0</v>
      </c>
      <c r="P468" s="14">
        <f>J468+K468+L468+M468+N468</f>
        <v>6077.5</v>
      </c>
      <c r="Q468" s="14">
        <f>+AF468</f>
        <v>18669.07</v>
      </c>
      <c r="R468" s="14">
        <f>+J468+M468+O468+Q468+H468+I468</f>
        <v>20359.330000000002</v>
      </c>
      <c r="S468" s="14">
        <f>+N468+L468+K468</f>
        <v>4387.24</v>
      </c>
      <c r="T468" s="14">
        <f>+G468-R468</f>
        <v>8240.6699999999983</v>
      </c>
      <c r="U468" s="60">
        <f>+AH468-T468</f>
        <v>0</v>
      </c>
      <c r="V468" t="s">
        <v>575</v>
      </c>
      <c r="W468" t="s">
        <v>565</v>
      </c>
      <c r="X468" t="s">
        <v>1814</v>
      </c>
      <c r="Y468">
        <v>14</v>
      </c>
      <c r="Z468" s="33">
        <v>28600</v>
      </c>
      <c r="AA468">
        <v>0</v>
      </c>
      <c r="AB468" s="33">
        <v>28600</v>
      </c>
      <c r="AC468">
        <v>820.82</v>
      </c>
      <c r="AD468">
        <v>0</v>
      </c>
      <c r="AE468">
        <v>869.44</v>
      </c>
      <c r="AF468" s="33">
        <v>18669.07</v>
      </c>
      <c r="AG468" s="33">
        <v>20359.330000000002</v>
      </c>
      <c r="AH468" s="33">
        <v>8240.67</v>
      </c>
      <c r="AI468" s="33" t="s">
        <v>1975</v>
      </c>
      <c r="AJ468" s="33"/>
      <c r="AL468" s="35"/>
      <c r="AM468" s="35"/>
    </row>
    <row r="469" spans="1:39" ht="15.95" customHeight="1" x14ac:dyDescent="0.25">
      <c r="A469" s="11">
        <f t="shared" si="7"/>
        <v>450</v>
      </c>
      <c r="B469" s="12" t="s">
        <v>212</v>
      </c>
      <c r="C469" s="13" t="s">
        <v>576</v>
      </c>
      <c r="D469" s="13" t="s">
        <v>361</v>
      </c>
      <c r="E469" s="13" t="s">
        <v>29</v>
      </c>
      <c r="F469" s="13" t="s">
        <v>35</v>
      </c>
      <c r="G469" s="14">
        <v>28000</v>
      </c>
      <c r="H469" s="14">
        <v>0</v>
      </c>
      <c r="I469" s="14">
        <v>0</v>
      </c>
      <c r="J469" s="14">
        <f>+G469*2.87%</f>
        <v>803.6</v>
      </c>
      <c r="K469" s="14">
        <f>G469*7.1%</f>
        <v>1987.9999999999998</v>
      </c>
      <c r="L469" s="14">
        <f>G469*1.15%</f>
        <v>322</v>
      </c>
      <c r="M469" s="14">
        <f>+G469*3.04%</f>
        <v>851.2</v>
      </c>
      <c r="N469" s="14">
        <f>G469*7.09%</f>
        <v>1985.2</v>
      </c>
      <c r="O469" s="14">
        <v>0</v>
      </c>
      <c r="P469" s="14">
        <f>J469+K469+L469+M469+N469</f>
        <v>5950</v>
      </c>
      <c r="Q469" s="14">
        <f>+AF469</f>
        <v>14820.47</v>
      </c>
      <c r="R469" s="14">
        <f>+J469+M469+O469+Q469+H469+I469</f>
        <v>16475.27</v>
      </c>
      <c r="S469" s="14">
        <f>+N469+L469+K469</f>
        <v>4295.2</v>
      </c>
      <c r="T469" s="14">
        <f>+G469-R469</f>
        <v>11524.73</v>
      </c>
      <c r="U469" s="60">
        <f>+AH469-T469</f>
        <v>0</v>
      </c>
      <c r="V469" t="s">
        <v>576</v>
      </c>
      <c r="W469" t="s">
        <v>361</v>
      </c>
      <c r="X469" t="s">
        <v>1519</v>
      </c>
      <c r="Y469">
        <v>12</v>
      </c>
      <c r="Z469" s="33">
        <v>28000</v>
      </c>
      <c r="AA469">
        <v>0</v>
      </c>
      <c r="AB469" s="33">
        <v>28000</v>
      </c>
      <c r="AC469">
        <v>803.6</v>
      </c>
      <c r="AD469">
        <v>0</v>
      </c>
      <c r="AE469">
        <v>851.2</v>
      </c>
      <c r="AF469" s="33">
        <v>14820.47</v>
      </c>
      <c r="AG469" s="33">
        <v>16475.27</v>
      </c>
      <c r="AH469" s="33">
        <v>11524.73</v>
      </c>
      <c r="AI469" s="33" t="s">
        <v>1975</v>
      </c>
      <c r="AJ469" s="33"/>
      <c r="AL469" s="35"/>
      <c r="AM469" s="35"/>
    </row>
    <row r="470" spans="1:39" ht="15.95" customHeight="1" x14ac:dyDescent="0.25">
      <c r="A470" s="11">
        <f t="shared" si="7"/>
        <v>451</v>
      </c>
      <c r="B470" s="34" t="s">
        <v>212</v>
      </c>
      <c r="C470" s="29" t="s">
        <v>577</v>
      </c>
      <c r="D470" s="13" t="s">
        <v>165</v>
      </c>
      <c r="E470" s="29" t="s">
        <v>29</v>
      </c>
      <c r="F470" s="29" t="s">
        <v>30</v>
      </c>
      <c r="G470" s="30">
        <v>22000</v>
      </c>
      <c r="H470" s="14">
        <v>0</v>
      </c>
      <c r="I470" s="30">
        <v>0</v>
      </c>
      <c r="J470" s="14">
        <f>+G470*2.87%</f>
        <v>631.4</v>
      </c>
      <c r="K470" s="14">
        <f>G470*7.1%</f>
        <v>1561.9999999999998</v>
      </c>
      <c r="L470" s="14">
        <f>G470*1.15%</f>
        <v>253</v>
      </c>
      <c r="M470" s="14">
        <f>+G470*3.04%</f>
        <v>668.8</v>
      </c>
      <c r="N470" s="14">
        <f>G470*7.09%</f>
        <v>1559.8000000000002</v>
      </c>
      <c r="O470" s="14">
        <v>0</v>
      </c>
      <c r="P470" s="14">
        <f>J470+K470+L470+M470+N470</f>
        <v>4675</v>
      </c>
      <c r="Q470" s="14">
        <f>+AF470</f>
        <v>3466</v>
      </c>
      <c r="R470" s="14">
        <f>+J470+M470+O470+Q470+H470+I470</f>
        <v>4766.2</v>
      </c>
      <c r="S470" s="14">
        <f>+N470+L470+K470</f>
        <v>3374.8</v>
      </c>
      <c r="T470" s="14">
        <f>+G470-R470</f>
        <v>17233.8</v>
      </c>
      <c r="U470" s="60">
        <f>+AH470-T470</f>
        <v>0</v>
      </c>
      <c r="V470" t="s">
        <v>577</v>
      </c>
      <c r="W470" t="s">
        <v>165</v>
      </c>
      <c r="X470" t="s">
        <v>1217</v>
      </c>
      <c r="Y470">
        <v>25</v>
      </c>
      <c r="Z470" s="33">
        <v>22000</v>
      </c>
      <c r="AA470">
        <v>0</v>
      </c>
      <c r="AB470" s="33">
        <v>22000</v>
      </c>
      <c r="AC470">
        <v>631.4</v>
      </c>
      <c r="AD470">
        <v>0</v>
      </c>
      <c r="AE470">
        <v>668.8</v>
      </c>
      <c r="AF470" s="33">
        <v>3466</v>
      </c>
      <c r="AG470" s="33">
        <v>4766.2</v>
      </c>
      <c r="AH470" s="33">
        <v>17233.8</v>
      </c>
      <c r="AI470" s="33" t="s">
        <v>1975</v>
      </c>
      <c r="AJ470" s="33"/>
      <c r="AL470" s="35"/>
      <c r="AM470" s="35"/>
    </row>
    <row r="471" spans="1:39" ht="15.95" customHeight="1" x14ac:dyDescent="0.25">
      <c r="A471" s="11">
        <f t="shared" si="7"/>
        <v>452</v>
      </c>
      <c r="B471" s="28" t="s">
        <v>212</v>
      </c>
      <c r="C471" s="29" t="s">
        <v>578</v>
      </c>
      <c r="D471" s="13" t="s">
        <v>565</v>
      </c>
      <c r="E471" s="29" t="s">
        <v>29</v>
      </c>
      <c r="F471" s="29" t="s">
        <v>30</v>
      </c>
      <c r="G471" s="30">
        <v>28000</v>
      </c>
      <c r="H471" s="14">
        <v>0</v>
      </c>
      <c r="I471" s="30">
        <v>0</v>
      </c>
      <c r="J471" s="14">
        <f>+G471*2.87%</f>
        <v>803.6</v>
      </c>
      <c r="K471" s="14">
        <f>G471*7.1%</f>
        <v>1987.9999999999998</v>
      </c>
      <c r="L471" s="14">
        <f>G471*1.15%</f>
        <v>322</v>
      </c>
      <c r="M471" s="14">
        <f>+G471*3.04%</f>
        <v>851.2</v>
      </c>
      <c r="N471" s="14">
        <f>G471*7.09%</f>
        <v>1985.2</v>
      </c>
      <c r="O471" s="14">
        <v>0</v>
      </c>
      <c r="P471" s="14">
        <f>J471+K471+L471+M471+N471</f>
        <v>5950</v>
      </c>
      <c r="Q471" s="14">
        <f>+AF471</f>
        <v>5364</v>
      </c>
      <c r="R471" s="14">
        <f>+J471+M471+O471+Q471+H471+I471</f>
        <v>7018.8</v>
      </c>
      <c r="S471" s="14">
        <f>+N471+L471+K471</f>
        <v>4295.2</v>
      </c>
      <c r="T471" s="14">
        <f>+G471-R471</f>
        <v>20981.200000000001</v>
      </c>
      <c r="U471" s="60">
        <f>+AH471-T471</f>
        <v>0</v>
      </c>
      <c r="V471" t="s">
        <v>578</v>
      </c>
      <c r="W471" t="s">
        <v>565</v>
      </c>
      <c r="X471" t="s">
        <v>1650</v>
      </c>
      <c r="Y471">
        <v>26</v>
      </c>
      <c r="Z471" s="33">
        <v>28000</v>
      </c>
      <c r="AA471">
        <v>0</v>
      </c>
      <c r="AB471" s="33">
        <v>28000</v>
      </c>
      <c r="AC471">
        <v>803.6</v>
      </c>
      <c r="AD471">
        <v>0</v>
      </c>
      <c r="AE471">
        <v>851.2</v>
      </c>
      <c r="AF471" s="33">
        <v>5364</v>
      </c>
      <c r="AG471" s="33">
        <v>7018.8</v>
      </c>
      <c r="AH471" s="33">
        <v>20981.200000000001</v>
      </c>
      <c r="AI471" s="33" t="s">
        <v>1975</v>
      </c>
      <c r="AJ471" s="33"/>
      <c r="AL471" s="35"/>
      <c r="AM471" s="35"/>
    </row>
    <row r="472" spans="1:39" ht="15.95" customHeight="1" x14ac:dyDescent="0.25">
      <c r="A472" s="11">
        <f t="shared" si="7"/>
        <v>453</v>
      </c>
      <c r="B472" s="12" t="s">
        <v>212</v>
      </c>
      <c r="C472" s="13" t="s">
        <v>579</v>
      </c>
      <c r="D472" s="13" t="s">
        <v>565</v>
      </c>
      <c r="E472" s="13" t="s">
        <v>29</v>
      </c>
      <c r="F472" s="13" t="s">
        <v>30</v>
      </c>
      <c r="G472" s="14">
        <v>28000</v>
      </c>
      <c r="H472" s="14">
        <v>0</v>
      </c>
      <c r="I472" s="14">
        <v>0</v>
      </c>
      <c r="J472" s="14">
        <f>+G472*2.87%</f>
        <v>803.6</v>
      </c>
      <c r="K472" s="14">
        <f>G472*7.1%</f>
        <v>1987.9999999999998</v>
      </c>
      <c r="L472" s="14">
        <f>G472*1.15%</f>
        <v>322</v>
      </c>
      <c r="M472" s="14">
        <f>+G472*3.04%</f>
        <v>851.2</v>
      </c>
      <c r="N472" s="14">
        <f>G472*7.09%</f>
        <v>1985.2</v>
      </c>
      <c r="O472" s="14">
        <v>0</v>
      </c>
      <c r="P472" s="14">
        <f>J472+K472+L472+M472+N472</f>
        <v>5950</v>
      </c>
      <c r="Q472" s="14">
        <f>+AF472</f>
        <v>8020.28</v>
      </c>
      <c r="R472" s="14">
        <f>+J472+M472+O472+Q472+H472+I472</f>
        <v>9675.08</v>
      </c>
      <c r="S472" s="14">
        <f>+N472+L472+K472</f>
        <v>4295.2</v>
      </c>
      <c r="T472" s="14">
        <f>+G472-R472</f>
        <v>18324.919999999998</v>
      </c>
      <c r="U472" s="60">
        <f>+AH472-T472</f>
        <v>0</v>
      </c>
      <c r="V472" t="s">
        <v>579</v>
      </c>
      <c r="W472" t="s">
        <v>565</v>
      </c>
      <c r="X472" t="s">
        <v>1187</v>
      </c>
      <c r="Y472">
        <v>27</v>
      </c>
      <c r="Z472" s="33">
        <v>28000</v>
      </c>
      <c r="AA472">
        <v>0</v>
      </c>
      <c r="AB472" s="33">
        <v>28000</v>
      </c>
      <c r="AC472">
        <v>803.6</v>
      </c>
      <c r="AD472">
        <v>0</v>
      </c>
      <c r="AE472">
        <v>851.2</v>
      </c>
      <c r="AF472" s="33">
        <v>8020.28</v>
      </c>
      <c r="AG472" s="33">
        <v>9675.08</v>
      </c>
      <c r="AH472" s="33">
        <v>18324.919999999998</v>
      </c>
      <c r="AI472" s="33" t="s">
        <v>1975</v>
      </c>
      <c r="AJ472" s="33"/>
      <c r="AL472" s="35"/>
      <c r="AM472" s="35"/>
    </row>
    <row r="473" spans="1:39" ht="15.95" customHeight="1" x14ac:dyDescent="0.25">
      <c r="A473" s="11">
        <f t="shared" si="7"/>
        <v>454</v>
      </c>
      <c r="B473" s="12" t="s">
        <v>212</v>
      </c>
      <c r="C473" s="13" t="s">
        <v>580</v>
      </c>
      <c r="D473" s="13" t="s">
        <v>163</v>
      </c>
      <c r="E473" s="13" t="s">
        <v>29</v>
      </c>
      <c r="F473" s="13" t="s">
        <v>35</v>
      </c>
      <c r="G473" s="14">
        <v>30000</v>
      </c>
      <c r="H473" s="14">
        <v>0</v>
      </c>
      <c r="I473" s="14">
        <v>0</v>
      </c>
      <c r="J473" s="14">
        <f>+G473*2.87%</f>
        <v>861</v>
      </c>
      <c r="K473" s="14">
        <f>G473*7.1%</f>
        <v>2130</v>
      </c>
      <c r="L473" s="14">
        <f>G473*1.15%</f>
        <v>345</v>
      </c>
      <c r="M473" s="14">
        <f>+G473*3.04%</f>
        <v>912</v>
      </c>
      <c r="N473" s="14">
        <f>G473*7.09%</f>
        <v>2127</v>
      </c>
      <c r="O473" s="14">
        <v>0</v>
      </c>
      <c r="P473" s="14">
        <f>J473+K473+L473+M473+N473</f>
        <v>6375</v>
      </c>
      <c r="Q473" s="14">
        <f>+AF473</f>
        <v>1546</v>
      </c>
      <c r="R473" s="14">
        <f>+J473+M473+O473+Q473+H473+I473</f>
        <v>3319</v>
      </c>
      <c r="S473" s="14">
        <f>+N473+L473+K473</f>
        <v>4602</v>
      </c>
      <c r="T473" s="14">
        <f>+G473-R473</f>
        <v>26681</v>
      </c>
      <c r="U473" s="60">
        <f>+AH473-T473</f>
        <v>0</v>
      </c>
      <c r="V473" t="s">
        <v>580</v>
      </c>
      <c r="W473" t="s">
        <v>163</v>
      </c>
      <c r="X473" t="s">
        <v>1794</v>
      </c>
      <c r="Y473">
        <v>61</v>
      </c>
      <c r="Z473" s="33">
        <v>30000</v>
      </c>
      <c r="AA473">
        <v>0</v>
      </c>
      <c r="AB473" s="33">
        <v>30000</v>
      </c>
      <c r="AC473">
        <v>861</v>
      </c>
      <c r="AD473">
        <v>0</v>
      </c>
      <c r="AE473">
        <v>912</v>
      </c>
      <c r="AF473" s="33">
        <v>1546</v>
      </c>
      <c r="AG473" s="33">
        <v>3319</v>
      </c>
      <c r="AH473" s="33">
        <v>26681</v>
      </c>
      <c r="AI473" s="33" t="s">
        <v>1975</v>
      </c>
      <c r="AJ473" s="33"/>
      <c r="AL473" s="35"/>
      <c r="AM473" s="35"/>
    </row>
    <row r="474" spans="1:39" ht="15.95" customHeight="1" x14ac:dyDescent="0.25">
      <c r="A474" s="11">
        <f t="shared" si="7"/>
        <v>455</v>
      </c>
      <c r="B474" s="12" t="s">
        <v>212</v>
      </c>
      <c r="C474" s="13" t="s">
        <v>581</v>
      </c>
      <c r="D474" s="13" t="s">
        <v>165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G474*7.1%</f>
        <v>1561.9999999999998</v>
      </c>
      <c r="L474" s="14">
        <f>G474*1.15%</f>
        <v>253</v>
      </c>
      <c r="M474" s="14">
        <f>+G474*3.04%</f>
        <v>668.8</v>
      </c>
      <c r="N474" s="14">
        <f>G474*7.09%</f>
        <v>1559.8000000000002</v>
      </c>
      <c r="O474" s="14">
        <v>0</v>
      </c>
      <c r="P474" s="14">
        <f>J474+K474+L474+M474+N474</f>
        <v>4675</v>
      </c>
      <c r="Q474" s="14">
        <f>+AF474</f>
        <v>0</v>
      </c>
      <c r="R474" s="14">
        <f>+J474+M474+O474+Q474+H474+I474</f>
        <v>1300.1999999999998</v>
      </c>
      <c r="S474" s="14">
        <f>+N474+L474+K474</f>
        <v>3374.8</v>
      </c>
      <c r="T474" s="14">
        <f>+G474-R474</f>
        <v>20699.8</v>
      </c>
      <c r="U474" s="60">
        <f>+AH474-T474</f>
        <v>0</v>
      </c>
      <c r="V474" t="s">
        <v>581</v>
      </c>
      <c r="W474" t="s">
        <v>165</v>
      </c>
      <c r="X474" t="s">
        <v>1301</v>
      </c>
      <c r="Y474">
        <v>28</v>
      </c>
      <c r="Z474" s="33">
        <v>22000</v>
      </c>
      <c r="AA474">
        <v>0</v>
      </c>
      <c r="AB474" s="33">
        <v>22000</v>
      </c>
      <c r="AC474">
        <v>631.4</v>
      </c>
      <c r="AD474">
        <v>0</v>
      </c>
      <c r="AE474">
        <v>668.8</v>
      </c>
      <c r="AF474">
        <v>0</v>
      </c>
      <c r="AG474" s="33">
        <v>1300.2</v>
      </c>
      <c r="AH474" s="33">
        <v>20699.8</v>
      </c>
      <c r="AI474" s="33" t="s">
        <v>1975</v>
      </c>
      <c r="AJ474" s="33"/>
      <c r="AL474" s="35"/>
      <c r="AM474" s="35"/>
    </row>
    <row r="475" spans="1:39" ht="15.95" customHeight="1" x14ac:dyDescent="0.25">
      <c r="A475" s="11">
        <f t="shared" si="7"/>
        <v>456</v>
      </c>
      <c r="B475" s="12" t="s">
        <v>212</v>
      </c>
      <c r="C475" s="13" t="s">
        <v>582</v>
      </c>
      <c r="D475" s="13" t="s">
        <v>165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>+G475*2.87%</f>
        <v>631.4</v>
      </c>
      <c r="K475" s="14">
        <f>G475*7.1%</f>
        <v>1561.9999999999998</v>
      </c>
      <c r="L475" s="14">
        <f>G475*1.15%</f>
        <v>253</v>
      </c>
      <c r="M475" s="14">
        <f>+G475*3.04%</f>
        <v>668.8</v>
      </c>
      <c r="N475" s="14">
        <f>G475*7.09%</f>
        <v>1559.8000000000002</v>
      </c>
      <c r="O475" s="14">
        <v>0</v>
      </c>
      <c r="P475" s="14">
        <f>J475+K475+L475+M475+N475</f>
        <v>4675</v>
      </c>
      <c r="Q475" s="14">
        <f>+AF475</f>
        <v>9269.2900000000009</v>
      </c>
      <c r="R475" s="14">
        <f>+J475+M475+O475+Q475+H475+I475</f>
        <v>10569.490000000002</v>
      </c>
      <c r="S475" s="14">
        <f>+N475+L475+K475</f>
        <v>3374.8</v>
      </c>
      <c r="T475" s="14">
        <f>+G475-R475</f>
        <v>11430.509999999998</v>
      </c>
      <c r="U475" s="60">
        <f>+AH475-T475</f>
        <v>0</v>
      </c>
      <c r="V475" t="s">
        <v>582</v>
      </c>
      <c r="W475" t="s">
        <v>165</v>
      </c>
      <c r="X475" t="s">
        <v>1222</v>
      </c>
      <c r="Y475">
        <v>59</v>
      </c>
      <c r="Z475" s="33">
        <v>22000</v>
      </c>
      <c r="AA475">
        <v>0</v>
      </c>
      <c r="AB475" s="33">
        <v>22000</v>
      </c>
      <c r="AC475">
        <v>631.4</v>
      </c>
      <c r="AD475">
        <v>0</v>
      </c>
      <c r="AE475">
        <v>668.8</v>
      </c>
      <c r="AF475" s="33">
        <v>9269.2900000000009</v>
      </c>
      <c r="AG475" s="33">
        <v>10569.49</v>
      </c>
      <c r="AH475" s="33">
        <v>11430.51</v>
      </c>
      <c r="AI475" s="33" t="s">
        <v>1975</v>
      </c>
      <c r="AJ475" s="33"/>
      <c r="AL475" s="35"/>
      <c r="AM475" s="35"/>
    </row>
    <row r="476" spans="1:39" ht="15.95" customHeight="1" x14ac:dyDescent="0.25">
      <c r="A476" s="11">
        <f t="shared" si="7"/>
        <v>457</v>
      </c>
      <c r="B476" s="12" t="s">
        <v>212</v>
      </c>
      <c r="C476" s="13" t="s">
        <v>583</v>
      </c>
      <c r="D476" s="13" t="s">
        <v>37</v>
      </c>
      <c r="E476" s="13" t="s">
        <v>29</v>
      </c>
      <c r="F476" s="13" t="s">
        <v>35</v>
      </c>
      <c r="G476" s="14">
        <v>34000</v>
      </c>
      <c r="H476" s="14">
        <v>0</v>
      </c>
      <c r="I476" s="14">
        <v>0</v>
      </c>
      <c r="J476" s="14">
        <f>+G476*2.87%</f>
        <v>975.8</v>
      </c>
      <c r="K476" s="14">
        <f>G476*7.1%</f>
        <v>2414</v>
      </c>
      <c r="L476" s="14">
        <f>G476*1.15%</f>
        <v>391</v>
      </c>
      <c r="M476" s="14">
        <f>+G476*3.04%</f>
        <v>1033.5999999999999</v>
      </c>
      <c r="N476" s="14">
        <f>G476*7.09%</f>
        <v>2410.6000000000004</v>
      </c>
      <c r="O476" s="14">
        <v>0</v>
      </c>
      <c r="P476" s="14">
        <f>J476+K476+L476+M476+N476</f>
        <v>7225</v>
      </c>
      <c r="Q476" s="14">
        <f>+AF476</f>
        <v>0</v>
      </c>
      <c r="R476" s="14">
        <f>+J476+M476+O476+Q476+H476+I476</f>
        <v>2009.3999999999999</v>
      </c>
      <c r="S476" s="14">
        <f>+N476+L476+K476</f>
        <v>5215.6000000000004</v>
      </c>
      <c r="T476" s="14">
        <f>+G476-R476</f>
        <v>31990.6</v>
      </c>
      <c r="U476" s="60">
        <f>+AH476-T476</f>
        <v>0</v>
      </c>
      <c r="V476" t="s">
        <v>583</v>
      </c>
      <c r="W476" t="s">
        <v>37</v>
      </c>
      <c r="X476" t="s">
        <v>1129</v>
      </c>
      <c r="Y476">
        <v>8</v>
      </c>
      <c r="Z476" s="33">
        <v>34000</v>
      </c>
      <c r="AA476">
        <v>0</v>
      </c>
      <c r="AB476" s="33">
        <v>34000</v>
      </c>
      <c r="AC476">
        <v>975.8</v>
      </c>
      <c r="AD476">
        <v>0</v>
      </c>
      <c r="AE476" s="33">
        <v>1033.5999999999999</v>
      </c>
      <c r="AF476">
        <v>0</v>
      </c>
      <c r="AG476" s="33">
        <v>2009.4</v>
      </c>
      <c r="AH476" s="33">
        <v>31990.6</v>
      </c>
      <c r="AI476" s="33" t="s">
        <v>1975</v>
      </c>
      <c r="AJ476" s="33"/>
      <c r="AL476" s="35"/>
      <c r="AM476" s="35"/>
    </row>
    <row r="477" spans="1:39" ht="15.95" customHeight="1" x14ac:dyDescent="0.25">
      <c r="A477" s="11">
        <f t="shared" si="7"/>
        <v>458</v>
      </c>
      <c r="B477" s="12" t="s">
        <v>212</v>
      </c>
      <c r="C477" s="13" t="s">
        <v>584</v>
      </c>
      <c r="D477" s="13" t="s">
        <v>165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G477*7.1%</f>
        <v>1561.9999999999998</v>
      </c>
      <c r="L477" s="14">
        <f>G477*1.15%</f>
        <v>253</v>
      </c>
      <c r="M477" s="14">
        <f>+G477*3.04%</f>
        <v>668.8</v>
      </c>
      <c r="N477" s="14">
        <f>G477*7.09%</f>
        <v>1559.8000000000002</v>
      </c>
      <c r="O477" s="14">
        <v>0</v>
      </c>
      <c r="P477" s="14">
        <f>J477+K477+L477+M477+N477</f>
        <v>4675</v>
      </c>
      <c r="Q477" s="14">
        <f>+AF477</f>
        <v>5046</v>
      </c>
      <c r="R477" s="14">
        <f>+J477+M477+O477+Q477+H477+I477</f>
        <v>6346.2</v>
      </c>
      <c r="S477" s="14">
        <f>+N477+L477+K477</f>
        <v>3374.8</v>
      </c>
      <c r="T477" s="14">
        <f>+G477-R477</f>
        <v>15653.8</v>
      </c>
      <c r="U477" s="60">
        <f>+AH477-T477</f>
        <v>0</v>
      </c>
      <c r="V477" t="s">
        <v>584</v>
      </c>
      <c r="W477" t="s">
        <v>165</v>
      </c>
      <c r="X477" t="s">
        <v>1123</v>
      </c>
      <c r="Y477">
        <v>63</v>
      </c>
      <c r="Z477" s="33">
        <v>22000</v>
      </c>
      <c r="AA477">
        <v>0</v>
      </c>
      <c r="AB477" s="33">
        <v>22000</v>
      </c>
      <c r="AC477">
        <v>631.4</v>
      </c>
      <c r="AD477">
        <v>0</v>
      </c>
      <c r="AE477">
        <v>668.8</v>
      </c>
      <c r="AF477" s="33">
        <v>5046</v>
      </c>
      <c r="AG477" s="33">
        <v>6346.2</v>
      </c>
      <c r="AH477" s="33">
        <v>15653.8</v>
      </c>
      <c r="AI477" s="33" t="s">
        <v>1975</v>
      </c>
      <c r="AJ477" s="33"/>
      <c r="AL477" s="35"/>
      <c r="AM477" s="35"/>
    </row>
    <row r="478" spans="1:39" ht="15.95" customHeight="1" x14ac:dyDescent="0.25">
      <c r="A478" s="11">
        <f t="shared" si="7"/>
        <v>459</v>
      </c>
      <c r="B478" s="12" t="s">
        <v>212</v>
      </c>
      <c r="C478" s="13" t="s">
        <v>585</v>
      </c>
      <c r="D478" s="13" t="s">
        <v>165</v>
      </c>
      <c r="E478" s="13" t="s">
        <v>29</v>
      </c>
      <c r="F478" s="13" t="s">
        <v>30</v>
      </c>
      <c r="G478" s="14">
        <v>22000</v>
      </c>
      <c r="H478" s="14">
        <v>0</v>
      </c>
      <c r="I478" s="14">
        <v>0</v>
      </c>
      <c r="J478" s="14">
        <f>+G478*2.87%</f>
        <v>631.4</v>
      </c>
      <c r="K478" s="14">
        <f>G478*7.1%</f>
        <v>1561.9999999999998</v>
      </c>
      <c r="L478" s="14">
        <f>G478*1.15%</f>
        <v>253</v>
      </c>
      <c r="M478" s="14">
        <f>+G478*3.04%</f>
        <v>668.8</v>
      </c>
      <c r="N478" s="14">
        <f>G478*7.09%</f>
        <v>1559.8000000000002</v>
      </c>
      <c r="O478" s="14">
        <v>0</v>
      </c>
      <c r="P478" s="14">
        <f>J478+K478+L478+M478+N478</f>
        <v>4675</v>
      </c>
      <c r="Q478" s="14">
        <f>+AF478</f>
        <v>2366</v>
      </c>
      <c r="R478" s="14">
        <f>+J478+M478+O478+Q478+H478+I478</f>
        <v>3666.2</v>
      </c>
      <c r="S478" s="14">
        <f>+N478+L478+K478</f>
        <v>3374.8</v>
      </c>
      <c r="T478" s="14">
        <f>+G478-R478</f>
        <v>18333.8</v>
      </c>
      <c r="U478" s="60">
        <f>+AH478-T478</f>
        <v>0</v>
      </c>
      <c r="V478" t="s">
        <v>585</v>
      </c>
      <c r="W478" t="s">
        <v>165</v>
      </c>
      <c r="X478" t="s">
        <v>1264</v>
      </c>
      <c r="Y478">
        <v>69</v>
      </c>
      <c r="Z478" s="33">
        <v>22000</v>
      </c>
      <c r="AA478">
        <v>0</v>
      </c>
      <c r="AB478" s="33">
        <v>22000</v>
      </c>
      <c r="AC478">
        <v>631.4</v>
      </c>
      <c r="AD478">
        <v>0</v>
      </c>
      <c r="AE478">
        <v>668.8</v>
      </c>
      <c r="AF478" s="33">
        <v>2366</v>
      </c>
      <c r="AG478" s="33">
        <v>3666.2</v>
      </c>
      <c r="AH478" s="33">
        <v>18333.8</v>
      </c>
      <c r="AI478" s="33" t="s">
        <v>1975</v>
      </c>
      <c r="AJ478" s="33"/>
      <c r="AL478" s="35"/>
      <c r="AM478" s="35"/>
    </row>
    <row r="479" spans="1:39" ht="15.95" customHeight="1" x14ac:dyDescent="0.25">
      <c r="A479" s="11">
        <f t="shared" si="7"/>
        <v>460</v>
      </c>
      <c r="B479" s="12" t="s">
        <v>212</v>
      </c>
      <c r="C479" s="13" t="s">
        <v>586</v>
      </c>
      <c r="D479" s="13" t="s">
        <v>496</v>
      </c>
      <c r="E479" s="13" t="s">
        <v>29</v>
      </c>
      <c r="F479" s="13" t="s">
        <v>35</v>
      </c>
      <c r="G479" s="14">
        <v>30000</v>
      </c>
      <c r="H479" s="14">
        <v>0</v>
      </c>
      <c r="I479" s="14">
        <v>0</v>
      </c>
      <c r="J479" s="14">
        <f>+G479*2.87%</f>
        <v>861</v>
      </c>
      <c r="K479" s="14">
        <f>G479*7.1%</f>
        <v>2130</v>
      </c>
      <c r="L479" s="14">
        <f>G479*1.15%</f>
        <v>345</v>
      </c>
      <c r="M479" s="14">
        <f>+G479*3.04%</f>
        <v>912</v>
      </c>
      <c r="N479" s="14">
        <f>G479*7.09%</f>
        <v>2127</v>
      </c>
      <c r="O479" s="14">
        <v>0</v>
      </c>
      <c r="P479" s="14">
        <f>J479+K479+L479+M479+N479</f>
        <v>6375</v>
      </c>
      <c r="Q479" s="14">
        <f>+AF479</f>
        <v>13322.39</v>
      </c>
      <c r="R479" s="14">
        <f>+J479+M479+O479+Q479+H479+I479</f>
        <v>15095.39</v>
      </c>
      <c r="S479" s="14">
        <f>+N479+L479+K479</f>
        <v>4602</v>
      </c>
      <c r="T479" s="14">
        <f>+G479-R479</f>
        <v>14904.61</v>
      </c>
      <c r="U479" s="60">
        <f>+AH479-T479</f>
        <v>0</v>
      </c>
      <c r="V479" t="s">
        <v>586</v>
      </c>
      <c r="W479" t="s">
        <v>496</v>
      </c>
      <c r="X479" t="s">
        <v>1118</v>
      </c>
      <c r="Y479">
        <v>46</v>
      </c>
      <c r="Z479" s="33">
        <v>30000</v>
      </c>
      <c r="AA479">
        <v>0</v>
      </c>
      <c r="AB479" s="33">
        <v>30000</v>
      </c>
      <c r="AC479">
        <v>861</v>
      </c>
      <c r="AD479">
        <v>0</v>
      </c>
      <c r="AE479">
        <v>912</v>
      </c>
      <c r="AF479" s="33">
        <v>13322.39</v>
      </c>
      <c r="AG479" s="33">
        <v>15095.39</v>
      </c>
      <c r="AH479" s="33">
        <v>14904.61</v>
      </c>
      <c r="AI479" s="33" t="s">
        <v>1975</v>
      </c>
      <c r="AJ479" s="33"/>
      <c r="AL479" s="35"/>
      <c r="AM479" s="35"/>
    </row>
    <row r="480" spans="1:39" ht="15.95" customHeight="1" x14ac:dyDescent="0.25">
      <c r="A480" s="11">
        <f t="shared" si="7"/>
        <v>461</v>
      </c>
      <c r="B480" s="12" t="s">
        <v>212</v>
      </c>
      <c r="C480" s="13" t="s">
        <v>587</v>
      </c>
      <c r="D480" s="13" t="s">
        <v>1051</v>
      </c>
      <c r="E480" s="13" t="s">
        <v>29</v>
      </c>
      <c r="F480" s="13" t="s">
        <v>35</v>
      </c>
      <c r="G480" s="14">
        <v>30000</v>
      </c>
      <c r="H480" s="14">
        <v>0</v>
      </c>
      <c r="I480" s="14">
        <v>0</v>
      </c>
      <c r="J480" s="14">
        <f>+G480*2.87%</f>
        <v>861</v>
      </c>
      <c r="K480" s="14">
        <f>G480*7.1%</f>
        <v>2130</v>
      </c>
      <c r="L480" s="14">
        <f>G480*1.15%</f>
        <v>345</v>
      </c>
      <c r="M480" s="14">
        <f>+G480*3.04%</f>
        <v>912</v>
      </c>
      <c r="N480" s="14">
        <f>G480*7.09%</f>
        <v>2127</v>
      </c>
      <c r="O480" s="14">
        <v>0</v>
      </c>
      <c r="P480" s="14">
        <f>J480+K480+L480+M480+N480</f>
        <v>6375</v>
      </c>
      <c r="Q480" s="14">
        <f>+AF480</f>
        <v>8549.91</v>
      </c>
      <c r="R480" s="14">
        <f>+J480+M480+O480+Q480+H480+I480</f>
        <v>10322.91</v>
      </c>
      <c r="S480" s="14">
        <f>+N480+L480+K480</f>
        <v>4602</v>
      </c>
      <c r="T480" s="14">
        <f>+G480-R480</f>
        <v>19677.09</v>
      </c>
      <c r="U480" s="60">
        <f>+AH480-T480</f>
        <v>0</v>
      </c>
      <c r="V480" t="s">
        <v>587</v>
      </c>
      <c r="W480" t="s">
        <v>1051</v>
      </c>
      <c r="X480" t="s">
        <v>1289</v>
      </c>
      <c r="Y480">
        <v>40</v>
      </c>
      <c r="Z480" s="33">
        <v>30000</v>
      </c>
      <c r="AA480">
        <v>0</v>
      </c>
      <c r="AB480" s="33">
        <v>30000</v>
      </c>
      <c r="AC480">
        <v>861</v>
      </c>
      <c r="AD480">
        <v>0</v>
      </c>
      <c r="AE480">
        <v>912</v>
      </c>
      <c r="AF480" s="33">
        <v>8549.91</v>
      </c>
      <c r="AG480" s="33">
        <v>10322.91</v>
      </c>
      <c r="AH480" s="33">
        <v>19677.09</v>
      </c>
      <c r="AI480" s="33" t="s">
        <v>1975</v>
      </c>
      <c r="AJ480" s="33"/>
      <c r="AL480" s="35"/>
      <c r="AM480" s="35"/>
    </row>
    <row r="481" spans="1:39" ht="15.95" customHeight="1" x14ac:dyDescent="0.25">
      <c r="A481" s="11">
        <f t="shared" si="7"/>
        <v>462</v>
      </c>
      <c r="B481" s="12" t="s">
        <v>212</v>
      </c>
      <c r="C481" s="13" t="s">
        <v>588</v>
      </c>
      <c r="D481" s="13" t="s">
        <v>565</v>
      </c>
      <c r="E481" s="13" t="s">
        <v>29</v>
      </c>
      <c r="F481" s="13" t="s">
        <v>35</v>
      </c>
      <c r="G481" s="14">
        <v>28000</v>
      </c>
      <c r="H481" s="14">
        <v>0</v>
      </c>
      <c r="I481" s="14">
        <v>0</v>
      </c>
      <c r="J481" s="14">
        <f>+G481*2.87%</f>
        <v>803.6</v>
      </c>
      <c r="K481" s="14">
        <f>G481*7.1%</f>
        <v>1987.9999999999998</v>
      </c>
      <c r="L481" s="14">
        <f>G481*1.15%</f>
        <v>322</v>
      </c>
      <c r="M481" s="14">
        <f>+G481*3.04%</f>
        <v>851.2</v>
      </c>
      <c r="N481" s="14">
        <f>G481*7.09%</f>
        <v>1985.2</v>
      </c>
      <c r="O481" s="14">
        <v>0</v>
      </c>
      <c r="P481" s="14">
        <f>J481+K481+L481+M481+N481</f>
        <v>5950</v>
      </c>
      <c r="Q481" s="14">
        <f>+AF481</f>
        <v>19438.72</v>
      </c>
      <c r="R481" s="14">
        <f>+J481+M481+O481+Q481+H481+I481</f>
        <v>21093.52</v>
      </c>
      <c r="S481" s="14">
        <f>+N481+L481+K481</f>
        <v>4295.2</v>
      </c>
      <c r="T481" s="14">
        <f>+G481-R481</f>
        <v>6906.48</v>
      </c>
      <c r="U481" s="60">
        <f>+AH481-T481</f>
        <v>0</v>
      </c>
      <c r="V481" t="s">
        <v>588</v>
      </c>
      <c r="W481" t="s">
        <v>565</v>
      </c>
      <c r="X481" t="s">
        <v>1539</v>
      </c>
      <c r="Y481">
        <v>29</v>
      </c>
      <c r="Z481" s="33">
        <v>28000</v>
      </c>
      <c r="AA481">
        <v>0</v>
      </c>
      <c r="AB481" s="33">
        <v>28000</v>
      </c>
      <c r="AC481">
        <v>803.6</v>
      </c>
      <c r="AD481">
        <v>0</v>
      </c>
      <c r="AE481">
        <v>851.2</v>
      </c>
      <c r="AF481" s="33">
        <v>19438.72</v>
      </c>
      <c r="AG481" s="33">
        <v>21093.52</v>
      </c>
      <c r="AH481" s="33">
        <v>6906.48</v>
      </c>
      <c r="AI481" s="33" t="s">
        <v>1975</v>
      </c>
      <c r="AJ481" s="33"/>
      <c r="AL481" s="35"/>
      <c r="AM481" s="35"/>
    </row>
    <row r="482" spans="1:39" ht="15.95" customHeight="1" x14ac:dyDescent="0.25">
      <c r="A482" s="11">
        <f t="shared" si="7"/>
        <v>463</v>
      </c>
      <c r="B482" s="12" t="s">
        <v>212</v>
      </c>
      <c r="C482" s="13" t="s">
        <v>589</v>
      </c>
      <c r="D482" s="13" t="s">
        <v>165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>+G482*2.87%</f>
        <v>631.4</v>
      </c>
      <c r="K482" s="14">
        <f>G482*7.1%</f>
        <v>1561.9999999999998</v>
      </c>
      <c r="L482" s="14">
        <f>G482*1.15%</f>
        <v>253</v>
      </c>
      <c r="M482" s="14">
        <f>+G482*3.04%</f>
        <v>668.8</v>
      </c>
      <c r="N482" s="14">
        <f>G482*7.09%</f>
        <v>1559.8000000000002</v>
      </c>
      <c r="O482" s="14">
        <v>0</v>
      </c>
      <c r="P482" s="14">
        <f>J482+K482+L482+M482+N482</f>
        <v>4675</v>
      </c>
      <c r="Q482" s="14">
        <f>+AF482</f>
        <v>5584.54</v>
      </c>
      <c r="R482" s="14">
        <f>+J482+M482+O482+Q482+H482+I482</f>
        <v>6884.74</v>
      </c>
      <c r="S482" s="14">
        <f>+N482+L482+K482</f>
        <v>3374.8</v>
      </c>
      <c r="T482" s="14">
        <f>+G482-R482</f>
        <v>15115.26</v>
      </c>
      <c r="U482" s="60">
        <f>+AH482-T482</f>
        <v>0</v>
      </c>
      <c r="V482" t="s">
        <v>589</v>
      </c>
      <c r="W482" t="s">
        <v>165</v>
      </c>
      <c r="X482" t="s">
        <v>1688</v>
      </c>
      <c r="Y482">
        <v>2</v>
      </c>
      <c r="Z482" s="33">
        <v>22000</v>
      </c>
      <c r="AA482">
        <v>0</v>
      </c>
      <c r="AB482" s="33">
        <v>22000</v>
      </c>
      <c r="AC482">
        <v>631.4</v>
      </c>
      <c r="AD482">
        <v>0</v>
      </c>
      <c r="AE482">
        <v>668.8</v>
      </c>
      <c r="AF482" s="33">
        <v>5584.54</v>
      </c>
      <c r="AG482" s="33">
        <v>6884.74</v>
      </c>
      <c r="AH482" s="33">
        <v>15115.26</v>
      </c>
      <c r="AI482" s="33" t="s">
        <v>1975</v>
      </c>
      <c r="AJ482" s="33"/>
      <c r="AL482" s="35"/>
      <c r="AM482" s="35"/>
    </row>
    <row r="483" spans="1:39" ht="15.95" customHeight="1" x14ac:dyDescent="0.25">
      <c r="A483" s="11">
        <f t="shared" si="7"/>
        <v>464</v>
      </c>
      <c r="B483" s="12" t="s">
        <v>212</v>
      </c>
      <c r="C483" s="13" t="s">
        <v>590</v>
      </c>
      <c r="D483" s="13" t="s">
        <v>591</v>
      </c>
      <c r="E483" s="13" t="s">
        <v>29</v>
      </c>
      <c r="F483" s="13" t="s">
        <v>30</v>
      </c>
      <c r="G483" s="14">
        <v>22000</v>
      </c>
      <c r="H483" s="14">
        <v>0</v>
      </c>
      <c r="I483" s="14">
        <v>0</v>
      </c>
      <c r="J483" s="14">
        <f>+G483*2.87%</f>
        <v>631.4</v>
      </c>
      <c r="K483" s="14">
        <f>G483*7.1%</f>
        <v>1561.9999999999998</v>
      </c>
      <c r="L483" s="14">
        <f>G483*1.15%</f>
        <v>253</v>
      </c>
      <c r="M483" s="14">
        <f>+G483*3.04%</f>
        <v>668.8</v>
      </c>
      <c r="N483" s="14">
        <f>G483*7.09%</f>
        <v>1559.8000000000002</v>
      </c>
      <c r="O483" s="14">
        <v>1587.38</v>
      </c>
      <c r="P483" s="14">
        <f>J483+K483+L483+M483+N483</f>
        <v>4675</v>
      </c>
      <c r="Q483" s="14">
        <v>0</v>
      </c>
      <c r="R483" s="14">
        <f>+J483+M483+O483+Q483+H483+I483</f>
        <v>2887.58</v>
      </c>
      <c r="S483" s="14">
        <f>+N483+L483+K483</f>
        <v>3374.8</v>
      </c>
      <c r="T483" s="14">
        <f>+G483-R483</f>
        <v>19112.419999999998</v>
      </c>
      <c r="U483" s="60">
        <f>+AH483-T483</f>
        <v>0</v>
      </c>
      <c r="V483" t="s">
        <v>590</v>
      </c>
      <c r="W483" t="s">
        <v>591</v>
      </c>
      <c r="X483" t="s">
        <v>1134</v>
      </c>
      <c r="Y483">
        <v>39</v>
      </c>
      <c r="Z483" s="33">
        <v>22000</v>
      </c>
      <c r="AA483">
        <v>0</v>
      </c>
      <c r="AB483" s="33">
        <v>22000</v>
      </c>
      <c r="AC483">
        <v>631.4</v>
      </c>
      <c r="AD483">
        <v>0</v>
      </c>
      <c r="AE483">
        <v>668.8</v>
      </c>
      <c r="AF483" s="33">
        <v>1587.38</v>
      </c>
      <c r="AG483" s="33">
        <v>2887.58</v>
      </c>
      <c r="AH483" s="33">
        <v>19112.419999999998</v>
      </c>
      <c r="AI483" s="33" t="s">
        <v>1975</v>
      </c>
      <c r="AJ483" s="33"/>
      <c r="AL483" s="35"/>
      <c r="AM483" s="35"/>
    </row>
    <row r="484" spans="1:39" ht="15.95" customHeight="1" x14ac:dyDescent="0.25">
      <c r="A484" s="11">
        <f t="shared" si="7"/>
        <v>465</v>
      </c>
      <c r="B484" s="12" t="s">
        <v>212</v>
      </c>
      <c r="C484" s="13" t="s">
        <v>592</v>
      </c>
      <c r="D484" s="13" t="s">
        <v>361</v>
      </c>
      <c r="E484" s="13" t="s">
        <v>29</v>
      </c>
      <c r="F484" s="13" t="s">
        <v>30</v>
      </c>
      <c r="G484" s="14">
        <v>28000</v>
      </c>
      <c r="H484" s="14">
        <v>0</v>
      </c>
      <c r="I484" s="14">
        <v>0</v>
      </c>
      <c r="J484" s="14">
        <f>+G484*2.87%</f>
        <v>803.6</v>
      </c>
      <c r="K484" s="14">
        <f>G484*7.1%</f>
        <v>1987.9999999999998</v>
      </c>
      <c r="L484" s="14">
        <f>G484*1.15%</f>
        <v>322</v>
      </c>
      <c r="M484" s="14">
        <f>+G484*3.04%</f>
        <v>851.2</v>
      </c>
      <c r="N484" s="14">
        <f>G484*7.09%</f>
        <v>1985.2</v>
      </c>
      <c r="O484" s="14">
        <v>1597.31</v>
      </c>
      <c r="P484" s="14">
        <f>J484+K484+L484+M484+N484</f>
        <v>5950</v>
      </c>
      <c r="Q484" s="14">
        <v>7028.8899999999994</v>
      </c>
      <c r="R484" s="14">
        <f>+J484+M484+O484+Q484+H484+I484</f>
        <v>10281</v>
      </c>
      <c r="S484" s="14">
        <f>+N484+L484+K484</f>
        <v>4295.2</v>
      </c>
      <c r="T484" s="14">
        <f>+G484-R484</f>
        <v>17719</v>
      </c>
      <c r="U484" s="60">
        <f>+AH484-T484</f>
        <v>0</v>
      </c>
      <c r="V484" t="s">
        <v>592</v>
      </c>
      <c r="W484" t="s">
        <v>361</v>
      </c>
      <c r="X484" t="s">
        <v>1175</v>
      </c>
      <c r="Y484">
        <v>30</v>
      </c>
      <c r="Z484" s="33">
        <v>28000</v>
      </c>
      <c r="AA484">
        <v>0</v>
      </c>
      <c r="AB484" s="33">
        <v>28000</v>
      </c>
      <c r="AC484">
        <v>803.6</v>
      </c>
      <c r="AD484">
        <v>0</v>
      </c>
      <c r="AE484">
        <v>851.2</v>
      </c>
      <c r="AF484" s="33">
        <v>8626.2000000000007</v>
      </c>
      <c r="AG484" s="33">
        <v>10281</v>
      </c>
      <c r="AH484" s="33">
        <v>17719</v>
      </c>
      <c r="AI484" s="33" t="s">
        <v>1975</v>
      </c>
      <c r="AJ484" s="33"/>
      <c r="AL484" s="35"/>
      <c r="AM484" s="35"/>
    </row>
    <row r="485" spans="1:39" ht="15.95" customHeight="1" x14ac:dyDescent="0.25">
      <c r="A485" s="11">
        <f t="shared" si="7"/>
        <v>466</v>
      </c>
      <c r="B485" s="12" t="s">
        <v>212</v>
      </c>
      <c r="C485" s="31" t="s">
        <v>1069</v>
      </c>
      <c r="D485" s="13" t="s">
        <v>361</v>
      </c>
      <c r="E485" s="13" t="s">
        <v>29</v>
      </c>
      <c r="F485" s="13" t="s">
        <v>30</v>
      </c>
      <c r="G485" s="14">
        <v>28000</v>
      </c>
      <c r="H485" s="14">
        <v>0</v>
      </c>
      <c r="I485" s="14">
        <v>0</v>
      </c>
      <c r="J485" s="14">
        <f>+G485*2.87%</f>
        <v>803.6</v>
      </c>
      <c r="K485" s="14">
        <f>G485*7.1%</f>
        <v>1987.9999999999998</v>
      </c>
      <c r="L485" s="14">
        <f>G485*1.15%</f>
        <v>322</v>
      </c>
      <c r="M485" s="14">
        <f>+G485*3.04%</f>
        <v>851.2</v>
      </c>
      <c r="N485" s="14">
        <f>G485*7.09%</f>
        <v>1985.2</v>
      </c>
      <c r="O485" s="14">
        <v>0</v>
      </c>
      <c r="P485" s="14">
        <f>J485+K485+L485+M485+N485</f>
        <v>5950</v>
      </c>
      <c r="Q485" s="14">
        <f>+AF485</f>
        <v>6304.96</v>
      </c>
      <c r="R485" s="14">
        <f>+J485+M485+O485+Q485+H485+I485</f>
        <v>7959.76</v>
      </c>
      <c r="S485" s="14">
        <f>+N485+L485+K485</f>
        <v>4295.2</v>
      </c>
      <c r="T485" s="14">
        <f>+G485-R485</f>
        <v>20040.239999999998</v>
      </c>
      <c r="U485" s="60">
        <f>+AH485-T485</f>
        <v>0</v>
      </c>
      <c r="V485" t="s">
        <v>1069</v>
      </c>
      <c r="W485" t="s">
        <v>361</v>
      </c>
      <c r="X485" t="s">
        <v>1108</v>
      </c>
      <c r="Y485">
        <v>31</v>
      </c>
      <c r="Z485" s="33">
        <v>28000</v>
      </c>
      <c r="AA485">
        <v>0</v>
      </c>
      <c r="AB485" s="33">
        <v>28000</v>
      </c>
      <c r="AC485">
        <v>803.6</v>
      </c>
      <c r="AD485">
        <v>0</v>
      </c>
      <c r="AE485">
        <v>851.2</v>
      </c>
      <c r="AF485" s="33">
        <v>6304.96</v>
      </c>
      <c r="AG485" s="33">
        <v>7959.76</v>
      </c>
      <c r="AH485" s="33">
        <v>20040.240000000002</v>
      </c>
      <c r="AI485" s="33" t="s">
        <v>1975</v>
      </c>
      <c r="AJ485" s="33"/>
      <c r="AL485" s="35"/>
      <c r="AM485" s="35"/>
    </row>
    <row r="486" spans="1:39" ht="15.95" customHeight="1" x14ac:dyDescent="0.25">
      <c r="A486" s="11">
        <f t="shared" si="7"/>
        <v>467</v>
      </c>
      <c r="B486" s="12" t="s">
        <v>212</v>
      </c>
      <c r="C486" s="13" t="s">
        <v>593</v>
      </c>
      <c r="D486" s="13" t="s">
        <v>165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>+G486*2.87%</f>
        <v>631.4</v>
      </c>
      <c r="K486" s="14">
        <f>G486*7.1%</f>
        <v>1561.9999999999998</v>
      </c>
      <c r="L486" s="14">
        <f>G486*1.15%</f>
        <v>253</v>
      </c>
      <c r="M486" s="14">
        <f>+G486*3.04%</f>
        <v>668.8</v>
      </c>
      <c r="N486" s="14">
        <f>G486*7.09%</f>
        <v>1559.8000000000002</v>
      </c>
      <c r="O486" s="14">
        <v>0</v>
      </c>
      <c r="P486" s="14">
        <f>J486+K486+L486+M486+N486</f>
        <v>4675</v>
      </c>
      <c r="Q486" s="14">
        <f>+AF486</f>
        <v>2886</v>
      </c>
      <c r="R486" s="14">
        <f>+J486+M486+O486+Q486+H486+I486</f>
        <v>4186.2</v>
      </c>
      <c r="S486" s="14">
        <f>+N486+L486+K486</f>
        <v>3374.8</v>
      </c>
      <c r="T486" s="14">
        <f>+G486-R486</f>
        <v>17813.8</v>
      </c>
      <c r="U486" s="60">
        <f>+AH486-T486</f>
        <v>0</v>
      </c>
      <c r="V486" t="s">
        <v>593</v>
      </c>
      <c r="W486" t="s">
        <v>165</v>
      </c>
      <c r="X486" t="s">
        <v>1295</v>
      </c>
      <c r="Y486">
        <v>32</v>
      </c>
      <c r="Z486" s="33">
        <v>22000</v>
      </c>
      <c r="AA486">
        <v>0</v>
      </c>
      <c r="AB486" s="33">
        <v>22000</v>
      </c>
      <c r="AC486">
        <v>631.4</v>
      </c>
      <c r="AD486">
        <v>0</v>
      </c>
      <c r="AE486">
        <v>668.8</v>
      </c>
      <c r="AF486" s="33">
        <v>2886</v>
      </c>
      <c r="AG486" s="33">
        <v>4186.2</v>
      </c>
      <c r="AH486" s="33">
        <v>17813.8</v>
      </c>
      <c r="AI486" s="33" t="s">
        <v>1975</v>
      </c>
      <c r="AJ486" s="33"/>
      <c r="AL486" s="35"/>
      <c r="AM486" s="35"/>
    </row>
    <row r="487" spans="1:39" ht="15.95" customHeight="1" x14ac:dyDescent="0.25">
      <c r="A487" s="11">
        <f t="shared" si="7"/>
        <v>468</v>
      </c>
      <c r="B487" s="12" t="s">
        <v>212</v>
      </c>
      <c r="C487" s="13" t="s">
        <v>594</v>
      </c>
      <c r="D487" s="13" t="s">
        <v>496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>+G487*2.87%</f>
        <v>631.4</v>
      </c>
      <c r="K487" s="14">
        <f>G487*7.1%</f>
        <v>1561.9999999999998</v>
      </c>
      <c r="L487" s="14">
        <f>G487*1.15%</f>
        <v>253</v>
      </c>
      <c r="M487" s="14">
        <f>+G487*3.04%</f>
        <v>668.8</v>
      </c>
      <c r="N487" s="14">
        <f>G487*7.09%</f>
        <v>1559.8000000000002</v>
      </c>
      <c r="O487" s="14">
        <v>0</v>
      </c>
      <c r="P487" s="14">
        <f>J487+K487+L487+M487+N487</f>
        <v>4675</v>
      </c>
      <c r="Q487" s="14">
        <f>+AF487</f>
        <v>10787.05</v>
      </c>
      <c r="R487" s="14">
        <f>+J487+M487+O487+Q487+H487+I487</f>
        <v>12087.25</v>
      </c>
      <c r="S487" s="14">
        <f>+N487+L487+K487</f>
        <v>3374.8</v>
      </c>
      <c r="T487" s="14">
        <f>+G487-R487</f>
        <v>9912.75</v>
      </c>
      <c r="U487" s="60">
        <f>+AH487-T487</f>
        <v>0</v>
      </c>
      <c r="V487" t="s">
        <v>594</v>
      </c>
      <c r="W487" t="s">
        <v>496</v>
      </c>
      <c r="X487" t="s">
        <v>1193</v>
      </c>
      <c r="Y487">
        <v>49</v>
      </c>
      <c r="Z487" s="33">
        <v>22000</v>
      </c>
      <c r="AA487">
        <v>0</v>
      </c>
      <c r="AB487" s="33">
        <v>22000</v>
      </c>
      <c r="AC487">
        <v>631.4</v>
      </c>
      <c r="AD487">
        <v>0</v>
      </c>
      <c r="AE487">
        <v>668.8</v>
      </c>
      <c r="AF487" s="33">
        <v>10787.05</v>
      </c>
      <c r="AG487" s="33">
        <v>12087.25</v>
      </c>
      <c r="AH487" s="33">
        <v>9912.75</v>
      </c>
      <c r="AI487" s="33" t="s">
        <v>1975</v>
      </c>
      <c r="AJ487" s="33"/>
      <c r="AL487" s="35"/>
      <c r="AM487" s="35"/>
    </row>
    <row r="488" spans="1:39" ht="15.95" customHeight="1" x14ac:dyDescent="0.25">
      <c r="A488" s="11">
        <f t="shared" si="7"/>
        <v>469</v>
      </c>
      <c r="B488" s="12" t="s">
        <v>212</v>
      </c>
      <c r="C488" s="13" t="s">
        <v>595</v>
      </c>
      <c r="D488" s="13" t="s">
        <v>37</v>
      </c>
      <c r="E488" s="13" t="s">
        <v>29</v>
      </c>
      <c r="F488" s="13" t="s">
        <v>35</v>
      </c>
      <c r="G488" s="14">
        <v>34000</v>
      </c>
      <c r="H488" s="14">
        <v>0</v>
      </c>
      <c r="I488" s="14">
        <v>0</v>
      </c>
      <c r="J488" s="14">
        <f>+G488*2.87%</f>
        <v>975.8</v>
      </c>
      <c r="K488" s="14">
        <f>G488*7.1%</f>
        <v>2414</v>
      </c>
      <c r="L488" s="14">
        <f>G488*1.15%</f>
        <v>391</v>
      </c>
      <c r="M488" s="14">
        <f>+G488*3.04%</f>
        <v>1033.5999999999999</v>
      </c>
      <c r="N488" s="14">
        <f>G488*7.09%</f>
        <v>2410.6000000000004</v>
      </c>
      <c r="O488" s="14">
        <v>0</v>
      </c>
      <c r="P488" s="14">
        <f>J488+K488+L488+M488+N488</f>
        <v>7225</v>
      </c>
      <c r="Q488" s="14">
        <f>+AF488</f>
        <v>12225.87</v>
      </c>
      <c r="R488" s="14">
        <f>+J488+M488+O488+Q488+H488+I488</f>
        <v>14235.27</v>
      </c>
      <c r="S488" s="14">
        <f>+N488+L488+K488</f>
        <v>5215.6000000000004</v>
      </c>
      <c r="T488" s="14">
        <f>+G488-R488</f>
        <v>19764.73</v>
      </c>
      <c r="U488" s="60">
        <f>+AH488-T488</f>
        <v>0</v>
      </c>
      <c r="V488" t="s">
        <v>595</v>
      </c>
      <c r="W488" t="s">
        <v>37</v>
      </c>
      <c r="X488" t="s">
        <v>1155</v>
      </c>
      <c r="Y488">
        <v>7</v>
      </c>
      <c r="Z488" s="33">
        <v>34000</v>
      </c>
      <c r="AA488">
        <v>0</v>
      </c>
      <c r="AB488" s="33">
        <v>34000</v>
      </c>
      <c r="AC488">
        <v>975.8</v>
      </c>
      <c r="AD488">
        <v>0</v>
      </c>
      <c r="AE488" s="33">
        <v>1033.5999999999999</v>
      </c>
      <c r="AF488" s="33">
        <v>12225.87</v>
      </c>
      <c r="AG488" s="33">
        <v>14235.27</v>
      </c>
      <c r="AH488" s="33">
        <v>19764.73</v>
      </c>
      <c r="AI488" s="33" t="s">
        <v>1975</v>
      </c>
      <c r="AJ488" s="33"/>
      <c r="AL488" s="35"/>
      <c r="AM488" s="35"/>
    </row>
    <row r="489" spans="1:39" ht="15.95" customHeight="1" x14ac:dyDescent="0.25">
      <c r="A489" s="11">
        <f t="shared" si="7"/>
        <v>470</v>
      </c>
      <c r="B489" s="12" t="s">
        <v>212</v>
      </c>
      <c r="C489" s="13" t="s">
        <v>596</v>
      </c>
      <c r="D489" s="13" t="s">
        <v>496</v>
      </c>
      <c r="E489" s="13" t="s">
        <v>29</v>
      </c>
      <c r="F489" s="13" t="s">
        <v>35</v>
      </c>
      <c r="G489" s="14">
        <v>22000</v>
      </c>
      <c r="H489" s="14">
        <v>0</v>
      </c>
      <c r="I489" s="14">
        <v>0</v>
      </c>
      <c r="J489" s="14">
        <f>+G489*2.87%</f>
        <v>631.4</v>
      </c>
      <c r="K489" s="14">
        <f>G489*7.1%</f>
        <v>1561.9999999999998</v>
      </c>
      <c r="L489" s="14">
        <f>G489*1.15%</f>
        <v>253</v>
      </c>
      <c r="M489" s="14">
        <f>+G489*3.04%</f>
        <v>668.8</v>
      </c>
      <c r="N489" s="14">
        <f>G489*7.09%</f>
        <v>1559.8000000000002</v>
      </c>
      <c r="O489" s="14">
        <v>0</v>
      </c>
      <c r="P489" s="14">
        <f>J489+K489+L489+M489+N489</f>
        <v>4675</v>
      </c>
      <c r="Q489" s="14">
        <f>+AF489</f>
        <v>10144.200000000001</v>
      </c>
      <c r="R489" s="14">
        <f>+J489+M489+O489+Q489+H489+I489</f>
        <v>11444.400000000001</v>
      </c>
      <c r="S489" s="14">
        <f>+N489+L489+K489</f>
        <v>3374.8</v>
      </c>
      <c r="T489" s="14">
        <f>+G489-R489</f>
        <v>10555.599999999999</v>
      </c>
      <c r="U489" s="60">
        <f>+AH489-T489</f>
        <v>0</v>
      </c>
      <c r="V489" t="s">
        <v>596</v>
      </c>
      <c r="W489" t="s">
        <v>496</v>
      </c>
      <c r="X489" t="s">
        <v>1194</v>
      </c>
      <c r="Y489">
        <v>50</v>
      </c>
      <c r="Z489" s="33">
        <v>22000</v>
      </c>
      <c r="AA489">
        <v>0</v>
      </c>
      <c r="AB489" s="33">
        <v>22000</v>
      </c>
      <c r="AC489">
        <v>631.4</v>
      </c>
      <c r="AD489">
        <v>0</v>
      </c>
      <c r="AE489">
        <v>668.8</v>
      </c>
      <c r="AF489" s="33">
        <v>10144.200000000001</v>
      </c>
      <c r="AG489" s="33">
        <v>11444.4</v>
      </c>
      <c r="AH489" s="33">
        <v>10555.6</v>
      </c>
      <c r="AI489" s="33" t="s">
        <v>1975</v>
      </c>
      <c r="AJ489" s="33"/>
      <c r="AL489" s="35"/>
      <c r="AM489" s="35"/>
    </row>
    <row r="490" spans="1:39" ht="15.95" customHeight="1" x14ac:dyDescent="0.25">
      <c r="A490" s="11">
        <f t="shared" si="7"/>
        <v>471</v>
      </c>
      <c r="B490" s="12" t="s">
        <v>212</v>
      </c>
      <c r="C490" s="13" t="s">
        <v>597</v>
      </c>
      <c r="D490" s="13" t="s">
        <v>496</v>
      </c>
      <c r="E490" s="13" t="s">
        <v>29</v>
      </c>
      <c r="F490" s="13" t="s">
        <v>30</v>
      </c>
      <c r="G490" s="14">
        <v>28690.2</v>
      </c>
      <c r="H490" s="14">
        <v>0</v>
      </c>
      <c r="I490" s="14">
        <v>0</v>
      </c>
      <c r="J490" s="14">
        <f>+G490*2.87%</f>
        <v>823.40873999999997</v>
      </c>
      <c r="K490" s="14">
        <f>G490*7.1%</f>
        <v>2037.0041999999999</v>
      </c>
      <c r="L490" s="14">
        <f>G490*1.15%</f>
        <v>329.93729999999999</v>
      </c>
      <c r="M490" s="14">
        <f>+G490*3.04%</f>
        <v>872.18208000000004</v>
      </c>
      <c r="N490" s="14">
        <f>G490*7.09%</f>
        <v>2034.1351800000002</v>
      </c>
      <c r="O490" s="14">
        <v>0</v>
      </c>
      <c r="P490" s="14">
        <f>J490+K490+L490+M490+N490</f>
        <v>6096.6674999999996</v>
      </c>
      <c r="Q490" s="14">
        <f>+AF490</f>
        <v>10874.27</v>
      </c>
      <c r="R490" s="14">
        <f>+J490+M490+O490+Q490+H490+I490</f>
        <v>12569.86082</v>
      </c>
      <c r="S490" s="14">
        <f>+N490+L490+K490</f>
        <v>4401.0766800000001</v>
      </c>
      <c r="T490" s="14">
        <f>+G490-R490</f>
        <v>16120.339180000001</v>
      </c>
      <c r="U490" s="60">
        <f>+AH490-T490</f>
        <v>8.1999999929394107E-4</v>
      </c>
      <c r="V490" t="s">
        <v>597</v>
      </c>
      <c r="W490" t="s">
        <v>496</v>
      </c>
      <c r="X490" t="s">
        <v>1125</v>
      </c>
      <c r="Y490">
        <v>10</v>
      </c>
      <c r="Z490" s="33">
        <v>28690.2</v>
      </c>
      <c r="AA490">
        <v>0</v>
      </c>
      <c r="AB490" s="33">
        <v>28690.2</v>
      </c>
      <c r="AC490">
        <v>823.41</v>
      </c>
      <c r="AD490">
        <v>0</v>
      </c>
      <c r="AE490">
        <v>872.18</v>
      </c>
      <c r="AF490" s="33">
        <v>10874.27</v>
      </c>
      <c r="AG490" s="33">
        <v>12569.86</v>
      </c>
      <c r="AH490" s="33">
        <v>16120.34</v>
      </c>
      <c r="AI490" s="33" t="s">
        <v>1975</v>
      </c>
      <c r="AJ490" s="33"/>
      <c r="AL490" s="35"/>
      <c r="AM490" s="35"/>
    </row>
    <row r="491" spans="1:39" ht="15.95" customHeight="1" x14ac:dyDescent="0.25">
      <c r="A491" s="11">
        <f t="shared" si="7"/>
        <v>472</v>
      </c>
      <c r="B491" s="12" t="s">
        <v>212</v>
      </c>
      <c r="C491" s="13" t="s">
        <v>598</v>
      </c>
      <c r="D491" s="13" t="s">
        <v>165</v>
      </c>
      <c r="E491" s="13" t="s">
        <v>29</v>
      </c>
      <c r="F491" s="13" t="s">
        <v>30</v>
      </c>
      <c r="G491" s="14">
        <v>22000</v>
      </c>
      <c r="H491" s="14">
        <v>0</v>
      </c>
      <c r="I491" s="14">
        <v>0</v>
      </c>
      <c r="J491" s="14">
        <f>+G491*2.87%</f>
        <v>631.4</v>
      </c>
      <c r="K491" s="14">
        <f>G491*7.1%</f>
        <v>1561.9999999999998</v>
      </c>
      <c r="L491" s="14">
        <f>G491*1.15%</f>
        <v>253</v>
      </c>
      <c r="M491" s="14">
        <f>+G491*3.04%</f>
        <v>668.8</v>
      </c>
      <c r="N491" s="14">
        <f>G491*7.09%</f>
        <v>1559.8000000000002</v>
      </c>
      <c r="O491" s="14">
        <v>0</v>
      </c>
      <c r="P491" s="14">
        <f>J491+K491+L491+M491+N491</f>
        <v>4675</v>
      </c>
      <c r="Q491" s="14">
        <f>+AF491</f>
        <v>7296.11</v>
      </c>
      <c r="R491" s="14">
        <f>+J491+M491+O491+Q491+H491+I491</f>
        <v>8596.31</v>
      </c>
      <c r="S491" s="14">
        <f>+N491+L491+K491</f>
        <v>3374.8</v>
      </c>
      <c r="T491" s="14">
        <f>+G491-R491</f>
        <v>13403.69</v>
      </c>
      <c r="U491" s="60">
        <f>+AH491-T491</f>
        <v>0</v>
      </c>
      <c r="V491" t="s">
        <v>598</v>
      </c>
      <c r="W491" t="s">
        <v>165</v>
      </c>
      <c r="X491" t="s">
        <v>1214</v>
      </c>
      <c r="Y491">
        <v>67</v>
      </c>
      <c r="Z491" s="33">
        <v>22000</v>
      </c>
      <c r="AA491">
        <v>0</v>
      </c>
      <c r="AB491" s="33">
        <v>22000</v>
      </c>
      <c r="AC491">
        <v>631.4</v>
      </c>
      <c r="AD491">
        <v>0</v>
      </c>
      <c r="AE491">
        <v>668.8</v>
      </c>
      <c r="AF491" s="33">
        <v>7296.11</v>
      </c>
      <c r="AG491" s="33">
        <v>8596.31</v>
      </c>
      <c r="AH491" s="33">
        <v>13403.69</v>
      </c>
      <c r="AI491" s="33" t="s">
        <v>1975</v>
      </c>
      <c r="AJ491" s="33"/>
      <c r="AL491" s="35"/>
      <c r="AM491" s="35"/>
    </row>
    <row r="492" spans="1:39" ht="15.95" customHeight="1" x14ac:dyDescent="0.25">
      <c r="A492" s="11">
        <f t="shared" si="7"/>
        <v>473</v>
      </c>
      <c r="B492" s="12" t="s">
        <v>212</v>
      </c>
      <c r="C492" s="13" t="s">
        <v>600</v>
      </c>
      <c r="D492" s="13" t="s">
        <v>496</v>
      </c>
      <c r="E492" s="13" t="s">
        <v>29</v>
      </c>
      <c r="F492" s="13" t="s">
        <v>35</v>
      </c>
      <c r="G492" s="14">
        <v>22000</v>
      </c>
      <c r="H492" s="14">
        <v>0</v>
      </c>
      <c r="I492" s="14">
        <v>0</v>
      </c>
      <c r="J492" s="14">
        <f>+G492*2.87%</f>
        <v>631.4</v>
      </c>
      <c r="K492" s="14">
        <f>G492*7.1%</f>
        <v>1561.9999999999998</v>
      </c>
      <c r="L492" s="14">
        <f>G492*1.15%</f>
        <v>253</v>
      </c>
      <c r="M492" s="14">
        <f>+G492*3.04%</f>
        <v>668.8</v>
      </c>
      <c r="N492" s="14">
        <f>G492*7.09%</f>
        <v>1559.8000000000002</v>
      </c>
      <c r="O492" s="14">
        <v>0</v>
      </c>
      <c r="P492" s="14">
        <f>J492+K492+L492+M492+N492</f>
        <v>4675</v>
      </c>
      <c r="Q492" s="14">
        <f>+AF492</f>
        <v>0</v>
      </c>
      <c r="R492" s="14">
        <f>+J492+M492+O492+Q492+H492+I492</f>
        <v>1300.1999999999998</v>
      </c>
      <c r="S492" s="14">
        <f>+N492+L492+K492</f>
        <v>3374.8</v>
      </c>
      <c r="T492" s="14">
        <f>+G492-R492</f>
        <v>20699.8</v>
      </c>
      <c r="U492" s="60">
        <f>+AH492-T492</f>
        <v>0</v>
      </c>
      <c r="V492" t="s">
        <v>600</v>
      </c>
      <c r="W492" t="s">
        <v>496</v>
      </c>
      <c r="X492" t="s">
        <v>1261</v>
      </c>
      <c r="Y492">
        <v>51</v>
      </c>
      <c r="Z492" s="33">
        <v>22000</v>
      </c>
      <c r="AA492">
        <v>0</v>
      </c>
      <c r="AB492" s="33">
        <v>22000</v>
      </c>
      <c r="AC492">
        <v>631.4</v>
      </c>
      <c r="AD492">
        <v>0</v>
      </c>
      <c r="AE492">
        <v>668.8</v>
      </c>
      <c r="AF492">
        <v>0</v>
      </c>
      <c r="AG492" s="33">
        <v>1300.2</v>
      </c>
      <c r="AH492" s="33">
        <v>20699.8</v>
      </c>
      <c r="AI492" s="33" t="s">
        <v>1975</v>
      </c>
      <c r="AJ492" s="33"/>
      <c r="AL492" s="35"/>
      <c r="AM492" s="35"/>
    </row>
    <row r="493" spans="1:39" ht="15.95" customHeight="1" x14ac:dyDescent="0.25">
      <c r="A493" s="11">
        <f t="shared" si="7"/>
        <v>474</v>
      </c>
      <c r="B493" s="12" t="s">
        <v>212</v>
      </c>
      <c r="C493" s="13" t="s">
        <v>601</v>
      </c>
      <c r="D493" s="13" t="s">
        <v>496</v>
      </c>
      <c r="E493" s="13" t="s">
        <v>29</v>
      </c>
      <c r="F493" s="13" t="s">
        <v>35</v>
      </c>
      <c r="G493" s="14">
        <v>22000</v>
      </c>
      <c r="H493" s="14">
        <v>0</v>
      </c>
      <c r="I493" s="14">
        <v>0</v>
      </c>
      <c r="J493" s="14">
        <f>+G493*2.87%</f>
        <v>631.4</v>
      </c>
      <c r="K493" s="14">
        <f>G493*7.1%</f>
        <v>1561.9999999999998</v>
      </c>
      <c r="L493" s="14">
        <f>G493*1.15%</f>
        <v>253</v>
      </c>
      <c r="M493" s="14">
        <f>+G493*3.04%</f>
        <v>668.8</v>
      </c>
      <c r="N493" s="14">
        <f>G493*7.09%</f>
        <v>1559.8000000000002</v>
      </c>
      <c r="O493" s="14">
        <v>0</v>
      </c>
      <c r="P493" s="14">
        <f>J493+K493+L493+M493+N493</f>
        <v>4675</v>
      </c>
      <c r="Q493" s="14">
        <f>+AF493</f>
        <v>13819.05</v>
      </c>
      <c r="R493" s="14">
        <f>+J493+M493+O493+Q493+H493+I493</f>
        <v>15119.25</v>
      </c>
      <c r="S493" s="14">
        <f>+N493+L493+K493</f>
        <v>3374.8</v>
      </c>
      <c r="T493" s="14">
        <f>+G493-R493</f>
        <v>6880.75</v>
      </c>
      <c r="U493" s="60">
        <f>+AH493-T493</f>
        <v>0</v>
      </c>
      <c r="V493" t="s">
        <v>601</v>
      </c>
      <c r="W493" t="s">
        <v>496</v>
      </c>
      <c r="X493" t="s">
        <v>1561</v>
      </c>
      <c r="Y493">
        <v>52</v>
      </c>
      <c r="Z493" s="33">
        <v>22000</v>
      </c>
      <c r="AA493">
        <v>0</v>
      </c>
      <c r="AB493" s="33">
        <v>22000</v>
      </c>
      <c r="AC493">
        <v>631.4</v>
      </c>
      <c r="AD493">
        <v>0</v>
      </c>
      <c r="AE493">
        <v>668.8</v>
      </c>
      <c r="AF493" s="33">
        <v>13819.05</v>
      </c>
      <c r="AG493" s="33">
        <v>15119.25</v>
      </c>
      <c r="AH493" s="33">
        <v>6880.75</v>
      </c>
      <c r="AI493" s="33" t="s">
        <v>1975</v>
      </c>
      <c r="AJ493" s="33"/>
      <c r="AL493" s="35"/>
      <c r="AM493" s="35"/>
    </row>
    <row r="494" spans="1:39" ht="15.95" customHeight="1" x14ac:dyDescent="0.25">
      <c r="A494" s="11">
        <f t="shared" si="7"/>
        <v>475</v>
      </c>
      <c r="B494" s="12" t="s">
        <v>212</v>
      </c>
      <c r="C494" s="13" t="s">
        <v>602</v>
      </c>
      <c r="D494" s="13" t="s">
        <v>165</v>
      </c>
      <c r="E494" s="13" t="s">
        <v>29</v>
      </c>
      <c r="F494" s="13" t="s">
        <v>35</v>
      </c>
      <c r="G494" s="14">
        <v>22000</v>
      </c>
      <c r="H494" s="14">
        <v>0</v>
      </c>
      <c r="I494" s="14">
        <v>0</v>
      </c>
      <c r="J494" s="14">
        <f>+G494*2.87%</f>
        <v>631.4</v>
      </c>
      <c r="K494" s="14">
        <f>G494*7.1%</f>
        <v>1561.9999999999998</v>
      </c>
      <c r="L494" s="14">
        <f>G494*1.15%</f>
        <v>253</v>
      </c>
      <c r="M494" s="14">
        <f>+G494*3.04%</f>
        <v>668.8</v>
      </c>
      <c r="N494" s="14">
        <f>G494*7.09%</f>
        <v>1559.8000000000002</v>
      </c>
      <c r="O494" s="14">
        <v>0</v>
      </c>
      <c r="P494" s="14">
        <f>J494+K494+L494+M494+N494</f>
        <v>4675</v>
      </c>
      <c r="Q494" s="14">
        <f>+AF494</f>
        <v>13627.54</v>
      </c>
      <c r="R494" s="14">
        <f>+J494+M494+O494+Q494+H494+I494</f>
        <v>14927.740000000002</v>
      </c>
      <c r="S494" s="14">
        <f>+N494+L494+K494</f>
        <v>3374.8</v>
      </c>
      <c r="T494" s="14">
        <f>+G494-R494</f>
        <v>7072.2599999999984</v>
      </c>
      <c r="U494" s="60">
        <f>+AH494-T494</f>
        <v>0</v>
      </c>
      <c r="V494" t="s">
        <v>602</v>
      </c>
      <c r="W494" t="s">
        <v>165</v>
      </c>
      <c r="X494" t="s">
        <v>1203</v>
      </c>
      <c r="Y494">
        <v>47</v>
      </c>
      <c r="Z494" s="33">
        <v>22000</v>
      </c>
      <c r="AA494">
        <v>0</v>
      </c>
      <c r="AB494" s="33">
        <v>22000</v>
      </c>
      <c r="AC494">
        <v>631.4</v>
      </c>
      <c r="AD494">
        <v>0</v>
      </c>
      <c r="AE494">
        <v>668.8</v>
      </c>
      <c r="AF494" s="33">
        <v>13627.54</v>
      </c>
      <c r="AG494" s="33">
        <v>14927.74</v>
      </c>
      <c r="AH494" s="33">
        <v>7072.26</v>
      </c>
      <c r="AI494" s="33" t="s">
        <v>1975</v>
      </c>
      <c r="AJ494" s="33"/>
      <c r="AL494" s="35"/>
      <c r="AM494" s="35"/>
    </row>
    <row r="495" spans="1:39" ht="15.95" customHeight="1" x14ac:dyDescent="0.25">
      <c r="A495" s="11">
        <f t="shared" si="7"/>
        <v>476</v>
      </c>
      <c r="B495" s="12" t="s">
        <v>212</v>
      </c>
      <c r="C495" s="13" t="s">
        <v>603</v>
      </c>
      <c r="D495" s="13" t="s">
        <v>165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>+G495*2.87%</f>
        <v>631.4</v>
      </c>
      <c r="K495" s="14">
        <f>G495*7.1%</f>
        <v>1561.9999999999998</v>
      </c>
      <c r="L495" s="14">
        <f>G495*1.15%</f>
        <v>253</v>
      </c>
      <c r="M495" s="14">
        <f>+G495*3.04%</f>
        <v>668.8</v>
      </c>
      <c r="N495" s="14">
        <f>G495*7.09%</f>
        <v>1559.8000000000002</v>
      </c>
      <c r="O495" s="14">
        <v>0</v>
      </c>
      <c r="P495" s="14">
        <f>J495+K495+L495+M495+N495</f>
        <v>4675</v>
      </c>
      <c r="Q495" s="14">
        <f>+AF495</f>
        <v>2659</v>
      </c>
      <c r="R495" s="14">
        <f>+J495+M495+O495+Q495+H495+I495</f>
        <v>3959.2</v>
      </c>
      <c r="S495" s="14">
        <f>+N495+L495+K495</f>
        <v>3374.8</v>
      </c>
      <c r="T495" s="14">
        <f>+G495-R495</f>
        <v>18040.8</v>
      </c>
      <c r="U495" s="60">
        <f>+AH495-T495</f>
        <v>0</v>
      </c>
      <c r="V495" t="s">
        <v>603</v>
      </c>
      <c r="W495" t="s">
        <v>165</v>
      </c>
      <c r="X495" t="s">
        <v>1169</v>
      </c>
      <c r="Y495">
        <v>33</v>
      </c>
      <c r="Z495" s="33">
        <v>22000</v>
      </c>
      <c r="AA495">
        <v>0</v>
      </c>
      <c r="AB495" s="33">
        <v>22000</v>
      </c>
      <c r="AC495">
        <v>631.4</v>
      </c>
      <c r="AD495">
        <v>0</v>
      </c>
      <c r="AE495">
        <v>668.8</v>
      </c>
      <c r="AF495" s="33">
        <v>2659</v>
      </c>
      <c r="AG495" s="33">
        <v>3959.2</v>
      </c>
      <c r="AH495" s="33">
        <v>18040.8</v>
      </c>
      <c r="AI495" s="33" t="s">
        <v>1975</v>
      </c>
      <c r="AJ495" s="33"/>
      <c r="AL495" s="35"/>
      <c r="AM495" s="35"/>
    </row>
    <row r="496" spans="1:39" ht="15.95" customHeight="1" x14ac:dyDescent="0.25">
      <c r="A496" s="11">
        <f t="shared" si="7"/>
        <v>477</v>
      </c>
      <c r="B496" s="12" t="s">
        <v>212</v>
      </c>
      <c r="C496" s="13" t="s">
        <v>604</v>
      </c>
      <c r="D496" s="13" t="s">
        <v>565</v>
      </c>
      <c r="E496" s="13" t="s">
        <v>29</v>
      </c>
      <c r="F496" s="13" t="s">
        <v>30</v>
      </c>
      <c r="G496" s="14">
        <v>28600</v>
      </c>
      <c r="H496" s="14">
        <v>0</v>
      </c>
      <c r="I496" s="14">
        <v>0</v>
      </c>
      <c r="J496" s="14">
        <f>+G496*2.87%</f>
        <v>820.82</v>
      </c>
      <c r="K496" s="14">
        <f>G496*7.1%</f>
        <v>2030.6</v>
      </c>
      <c r="L496" s="14">
        <f>G496*1.15%</f>
        <v>328.9</v>
      </c>
      <c r="M496" s="14">
        <f>+G496*3.04%</f>
        <v>869.44</v>
      </c>
      <c r="N496" s="14">
        <f>G496*7.09%</f>
        <v>2027.7400000000002</v>
      </c>
      <c r="O496" s="14">
        <v>0</v>
      </c>
      <c r="P496" s="14">
        <f>J496+K496+L496+M496+N496</f>
        <v>6077.5</v>
      </c>
      <c r="Q496" s="14">
        <f>+AF496</f>
        <v>2546</v>
      </c>
      <c r="R496" s="14">
        <f>+J496+M496+O496+Q496+H496+I496</f>
        <v>4236.26</v>
      </c>
      <c r="S496" s="14">
        <f>+N496+L496+K496</f>
        <v>4387.24</v>
      </c>
      <c r="T496" s="14">
        <f>+G496-R496</f>
        <v>24363.739999999998</v>
      </c>
      <c r="U496" s="60">
        <f>+AH496-T496</f>
        <v>0</v>
      </c>
      <c r="V496" t="s">
        <v>604</v>
      </c>
      <c r="W496" t="s">
        <v>565</v>
      </c>
      <c r="X496" t="s">
        <v>1223</v>
      </c>
      <c r="Y496">
        <v>34</v>
      </c>
      <c r="Z496" s="33">
        <v>28600</v>
      </c>
      <c r="AA496">
        <v>0</v>
      </c>
      <c r="AB496" s="33">
        <v>28600</v>
      </c>
      <c r="AC496">
        <v>820.82</v>
      </c>
      <c r="AD496">
        <v>0</v>
      </c>
      <c r="AE496">
        <v>869.44</v>
      </c>
      <c r="AF496" s="33">
        <v>2546</v>
      </c>
      <c r="AG496" s="33">
        <v>4236.26</v>
      </c>
      <c r="AH496" s="33">
        <v>24363.74</v>
      </c>
      <c r="AI496" s="33" t="s">
        <v>1975</v>
      </c>
      <c r="AJ496" s="33"/>
      <c r="AL496" s="35"/>
      <c r="AM496" s="35"/>
    </row>
    <row r="497" spans="1:39" ht="15.95" customHeight="1" x14ac:dyDescent="0.25">
      <c r="A497" s="11">
        <f t="shared" si="7"/>
        <v>478</v>
      </c>
      <c r="B497" s="12" t="s">
        <v>212</v>
      </c>
      <c r="C497" s="13" t="s">
        <v>605</v>
      </c>
      <c r="D497" s="13" t="s">
        <v>165</v>
      </c>
      <c r="E497" s="13" t="s">
        <v>29</v>
      </c>
      <c r="F497" s="13" t="s">
        <v>35</v>
      </c>
      <c r="G497" s="14">
        <v>22000</v>
      </c>
      <c r="H497" s="14">
        <v>0</v>
      </c>
      <c r="I497" s="14">
        <v>0</v>
      </c>
      <c r="J497" s="14">
        <f>+G497*2.87%</f>
        <v>631.4</v>
      </c>
      <c r="K497" s="14">
        <f>G497*7.1%</f>
        <v>1561.9999999999998</v>
      </c>
      <c r="L497" s="14">
        <f>G497*1.15%</f>
        <v>253</v>
      </c>
      <c r="M497" s="14">
        <f>+G497*3.04%</f>
        <v>668.8</v>
      </c>
      <c r="N497" s="14">
        <f>G497*7.09%</f>
        <v>1559.8000000000002</v>
      </c>
      <c r="O497" s="14">
        <v>0</v>
      </c>
      <c r="P497" s="14">
        <f>J497+K497+L497+M497+N497</f>
        <v>4675</v>
      </c>
      <c r="Q497" s="14">
        <f>+AF497</f>
        <v>14642.72</v>
      </c>
      <c r="R497" s="14">
        <f>+J497+M497+O497+Q497+H497+I497</f>
        <v>15942.919999999998</v>
      </c>
      <c r="S497" s="14">
        <f>+N497+L497+K497</f>
        <v>3374.8</v>
      </c>
      <c r="T497" s="14">
        <f>+G497-R497</f>
        <v>6057.0800000000017</v>
      </c>
      <c r="U497" s="60">
        <f>+AH497-T497</f>
        <v>0</v>
      </c>
      <c r="V497" t="s">
        <v>605</v>
      </c>
      <c r="W497" t="s">
        <v>165</v>
      </c>
      <c r="X497" t="s">
        <v>1537</v>
      </c>
      <c r="Y497">
        <v>41</v>
      </c>
      <c r="Z497" s="33">
        <v>22000</v>
      </c>
      <c r="AA497">
        <v>0</v>
      </c>
      <c r="AB497" s="33">
        <v>22000</v>
      </c>
      <c r="AC497">
        <v>631.4</v>
      </c>
      <c r="AD497">
        <v>0</v>
      </c>
      <c r="AE497">
        <v>668.8</v>
      </c>
      <c r="AF497" s="33">
        <v>14642.72</v>
      </c>
      <c r="AG497" s="33">
        <v>15942.92</v>
      </c>
      <c r="AH497" s="33">
        <v>6057.08</v>
      </c>
      <c r="AI497" s="33" t="s">
        <v>1975</v>
      </c>
      <c r="AJ497" s="33"/>
      <c r="AL497" s="35"/>
      <c r="AM497" s="35"/>
    </row>
    <row r="498" spans="1:39" ht="15.95" customHeight="1" x14ac:dyDescent="0.25">
      <c r="A498" s="11">
        <f t="shared" si="7"/>
        <v>479</v>
      </c>
      <c r="B498" s="12" t="s">
        <v>212</v>
      </c>
      <c r="C498" s="13" t="s">
        <v>606</v>
      </c>
      <c r="D498" s="13" t="s">
        <v>165</v>
      </c>
      <c r="E498" s="13" t="s">
        <v>29</v>
      </c>
      <c r="F498" s="13" t="s">
        <v>35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G498*7.1%</f>
        <v>1561.9999999999998</v>
      </c>
      <c r="L498" s="14">
        <f>G498*1.15%</f>
        <v>253</v>
      </c>
      <c r="M498" s="14">
        <f>+G498*3.04%</f>
        <v>668.8</v>
      </c>
      <c r="N498" s="14">
        <f>G498*7.09%</f>
        <v>1559.8000000000002</v>
      </c>
      <c r="O498" s="14">
        <v>0</v>
      </c>
      <c r="P498" s="14">
        <f>J498+K498+L498+M498+N498</f>
        <v>4675</v>
      </c>
      <c r="Q498" s="14">
        <f>+AF498</f>
        <v>17183.11</v>
      </c>
      <c r="R498" s="14">
        <f>+J498+M498+O498+Q498+H498+I498</f>
        <v>18483.310000000001</v>
      </c>
      <c r="S498" s="14">
        <f>+N498+L498+K498</f>
        <v>3374.8</v>
      </c>
      <c r="T498" s="14">
        <f>+G498-R498</f>
        <v>3516.6899999999987</v>
      </c>
      <c r="U498" s="60">
        <f>+AH498-T498</f>
        <v>0</v>
      </c>
      <c r="V498" t="s">
        <v>606</v>
      </c>
      <c r="W498" t="s">
        <v>165</v>
      </c>
      <c r="X498" t="s">
        <v>1199</v>
      </c>
      <c r="Y498">
        <v>35</v>
      </c>
      <c r="Z498" s="33">
        <v>22000</v>
      </c>
      <c r="AA498">
        <v>0</v>
      </c>
      <c r="AB498" s="33">
        <v>22000</v>
      </c>
      <c r="AC498">
        <v>631.4</v>
      </c>
      <c r="AD498">
        <v>0</v>
      </c>
      <c r="AE498">
        <v>668.8</v>
      </c>
      <c r="AF498" s="33">
        <v>17183.11</v>
      </c>
      <c r="AG498" s="33">
        <v>18483.310000000001</v>
      </c>
      <c r="AH498" s="33">
        <v>3516.69</v>
      </c>
      <c r="AI498" s="33" t="s">
        <v>1975</v>
      </c>
      <c r="AJ498" s="33"/>
      <c r="AL498" s="35"/>
      <c r="AM498" s="35"/>
    </row>
    <row r="499" spans="1:39" ht="15.95" customHeight="1" x14ac:dyDescent="0.25">
      <c r="A499" s="11">
        <f t="shared" si="7"/>
        <v>480</v>
      </c>
      <c r="B499" s="12" t="s">
        <v>212</v>
      </c>
      <c r="C499" s="13" t="s">
        <v>607</v>
      </c>
      <c r="D499" s="13" t="s">
        <v>565</v>
      </c>
      <c r="E499" s="13" t="s">
        <v>29</v>
      </c>
      <c r="F499" s="13" t="s">
        <v>30</v>
      </c>
      <c r="G499" s="14">
        <v>28000</v>
      </c>
      <c r="H499" s="14">
        <v>0</v>
      </c>
      <c r="I499" s="14">
        <v>0</v>
      </c>
      <c r="J499" s="14">
        <f>+G499*2.87%</f>
        <v>803.6</v>
      </c>
      <c r="K499" s="14">
        <f>G499*7.1%</f>
        <v>1987.9999999999998</v>
      </c>
      <c r="L499" s="14">
        <f>G499*1.15%</f>
        <v>322</v>
      </c>
      <c r="M499" s="14">
        <f>+G499*3.04%</f>
        <v>851.2</v>
      </c>
      <c r="N499" s="14">
        <f>G499*7.09%</f>
        <v>1985.2</v>
      </c>
      <c r="O499" s="14">
        <v>0</v>
      </c>
      <c r="P499" s="14">
        <f>J499+K499+L499+M499+N499</f>
        <v>5950</v>
      </c>
      <c r="Q499" s="14">
        <f>+AF499</f>
        <v>3726</v>
      </c>
      <c r="R499" s="14">
        <f>+J499+M499+O499+Q499+H499+I499</f>
        <v>5380.8</v>
      </c>
      <c r="S499" s="14">
        <f>+N499+L499+K499</f>
        <v>4295.2</v>
      </c>
      <c r="T499" s="14">
        <f>+G499-R499</f>
        <v>22619.200000000001</v>
      </c>
      <c r="U499" s="60">
        <f>+AH499-T499</f>
        <v>0</v>
      </c>
      <c r="V499" t="s">
        <v>607</v>
      </c>
      <c r="W499" t="s">
        <v>565</v>
      </c>
      <c r="X499" t="s">
        <v>1672</v>
      </c>
      <c r="Y499">
        <v>36</v>
      </c>
      <c r="Z499" s="33">
        <v>28000</v>
      </c>
      <c r="AA499">
        <v>0</v>
      </c>
      <c r="AB499" s="33">
        <v>28000</v>
      </c>
      <c r="AC499">
        <v>803.6</v>
      </c>
      <c r="AD499">
        <v>0</v>
      </c>
      <c r="AE499">
        <v>851.2</v>
      </c>
      <c r="AF499" s="33">
        <v>3726</v>
      </c>
      <c r="AG499" s="33">
        <v>5380.8</v>
      </c>
      <c r="AH499" s="33">
        <v>22619.200000000001</v>
      </c>
      <c r="AI499" s="33" t="s">
        <v>1975</v>
      </c>
      <c r="AJ499" s="33"/>
      <c r="AL499" s="35"/>
      <c r="AM499" s="35"/>
    </row>
    <row r="500" spans="1:39" ht="15.95" customHeight="1" x14ac:dyDescent="0.25">
      <c r="A500" s="11">
        <f t="shared" si="7"/>
        <v>481</v>
      </c>
      <c r="B500" s="12" t="s">
        <v>212</v>
      </c>
      <c r="C500" s="13" t="s">
        <v>608</v>
      </c>
      <c r="D500" s="13" t="s">
        <v>165</v>
      </c>
      <c r="E500" s="13" t="s">
        <v>29</v>
      </c>
      <c r="F500" s="13" t="s">
        <v>30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G500*7.1%</f>
        <v>1561.9999999999998</v>
      </c>
      <c r="L500" s="14">
        <f>G500*1.15%</f>
        <v>253</v>
      </c>
      <c r="M500" s="14">
        <f>+G500*3.04%</f>
        <v>668.8</v>
      </c>
      <c r="N500" s="14">
        <f>G500*7.09%</f>
        <v>1559.8000000000002</v>
      </c>
      <c r="O500" s="14">
        <v>0</v>
      </c>
      <c r="P500" s="14">
        <f>J500+K500+L500+M500+N500</f>
        <v>4675</v>
      </c>
      <c r="Q500" s="14">
        <f>+AF500</f>
        <v>12987.12</v>
      </c>
      <c r="R500" s="14">
        <f>+J500+M500+O500+Q500+H500+I500</f>
        <v>14287.32</v>
      </c>
      <c r="S500" s="14">
        <f>+N500+L500+K500</f>
        <v>3374.8</v>
      </c>
      <c r="T500" s="14">
        <f>+G500-R500</f>
        <v>7712.68</v>
      </c>
      <c r="U500" s="60">
        <f>+AH500-T500</f>
        <v>0</v>
      </c>
      <c r="V500" t="s">
        <v>608</v>
      </c>
      <c r="W500" t="s">
        <v>165</v>
      </c>
      <c r="X500" t="s">
        <v>1969</v>
      </c>
      <c r="Y500">
        <v>19</v>
      </c>
      <c r="Z500" s="33">
        <v>22000</v>
      </c>
      <c r="AA500">
        <v>0</v>
      </c>
      <c r="AB500" s="33">
        <v>22000</v>
      </c>
      <c r="AC500">
        <v>631.4</v>
      </c>
      <c r="AD500">
        <v>0</v>
      </c>
      <c r="AE500">
        <v>668.8</v>
      </c>
      <c r="AF500" s="33">
        <v>12987.12</v>
      </c>
      <c r="AG500" s="33">
        <v>14287.32</v>
      </c>
      <c r="AH500" s="33">
        <v>7712.68</v>
      </c>
      <c r="AI500" s="33" t="s">
        <v>1978</v>
      </c>
      <c r="AJ500" s="33"/>
      <c r="AL500" s="35"/>
      <c r="AM500" s="35"/>
    </row>
    <row r="501" spans="1:39" ht="15.95" customHeight="1" x14ac:dyDescent="0.25">
      <c r="A501" s="11">
        <f t="shared" si="7"/>
        <v>482</v>
      </c>
      <c r="B501" s="12" t="s">
        <v>212</v>
      </c>
      <c r="C501" s="13" t="s">
        <v>984</v>
      </c>
      <c r="D501" s="13" t="s">
        <v>165</v>
      </c>
      <c r="E501" s="13" t="s">
        <v>29</v>
      </c>
      <c r="F501" s="13" t="s">
        <v>30</v>
      </c>
      <c r="G501" s="14">
        <v>22000</v>
      </c>
      <c r="H501" s="14">
        <v>0</v>
      </c>
      <c r="I501" s="14">
        <v>0</v>
      </c>
      <c r="J501" s="14">
        <f>+G501*2.87%</f>
        <v>631.4</v>
      </c>
      <c r="K501" s="14">
        <f>G501*7.1%</f>
        <v>1561.9999999999998</v>
      </c>
      <c r="L501" s="14">
        <f>G501*1.15%</f>
        <v>253</v>
      </c>
      <c r="M501" s="14">
        <f>+G501*3.04%</f>
        <v>668.8</v>
      </c>
      <c r="N501" s="14">
        <f>G501*7.09%</f>
        <v>1559.8000000000002</v>
      </c>
      <c r="O501" s="14">
        <v>0</v>
      </c>
      <c r="P501" s="14">
        <f>J501+K501+L501+M501+N501</f>
        <v>4675</v>
      </c>
      <c r="Q501" s="14">
        <f>+AF501</f>
        <v>7686</v>
      </c>
      <c r="R501" s="14">
        <f>+J501+M501+O501+Q501+H501+I501</f>
        <v>8986.2000000000007</v>
      </c>
      <c r="S501" s="14">
        <f>+N501+L501+K501</f>
        <v>3374.8</v>
      </c>
      <c r="T501" s="14">
        <f>+G501-R501</f>
        <v>13013.8</v>
      </c>
      <c r="U501" s="60">
        <f>+AH501-T501</f>
        <v>0</v>
      </c>
      <c r="V501" t="s">
        <v>984</v>
      </c>
      <c r="W501" t="s">
        <v>165</v>
      </c>
      <c r="X501" t="s">
        <v>1304</v>
      </c>
      <c r="Y501">
        <v>71</v>
      </c>
      <c r="Z501" s="33">
        <v>22000</v>
      </c>
      <c r="AA501">
        <v>0</v>
      </c>
      <c r="AB501" s="33">
        <v>22000</v>
      </c>
      <c r="AC501">
        <v>631.4</v>
      </c>
      <c r="AD501">
        <v>0</v>
      </c>
      <c r="AE501">
        <v>668.8</v>
      </c>
      <c r="AF501" s="33">
        <v>7686</v>
      </c>
      <c r="AG501" s="33">
        <v>8986.2000000000007</v>
      </c>
      <c r="AH501" s="33">
        <v>13013.8</v>
      </c>
      <c r="AI501" s="33" t="s">
        <v>1975</v>
      </c>
      <c r="AJ501" s="33"/>
      <c r="AL501" s="35"/>
      <c r="AM501" s="35"/>
    </row>
    <row r="502" spans="1:39" ht="15.95" customHeight="1" x14ac:dyDescent="0.25">
      <c r="A502" s="11">
        <f t="shared" si="7"/>
        <v>483</v>
      </c>
      <c r="B502" s="12" t="s">
        <v>212</v>
      </c>
      <c r="C502" s="13" t="s">
        <v>983</v>
      </c>
      <c r="D502" s="13" t="s">
        <v>37</v>
      </c>
      <c r="E502" s="13" t="s">
        <v>29</v>
      </c>
      <c r="F502" s="13" t="s">
        <v>35</v>
      </c>
      <c r="G502" s="14">
        <v>34000</v>
      </c>
      <c r="H502" s="14">
        <v>0</v>
      </c>
      <c r="I502" s="14">
        <v>0</v>
      </c>
      <c r="J502" s="14">
        <f>+G502*2.87%</f>
        <v>975.8</v>
      </c>
      <c r="K502" s="14">
        <f>G502*7.1%</f>
        <v>2414</v>
      </c>
      <c r="L502" s="14">
        <f>G502*1.15%</f>
        <v>391</v>
      </c>
      <c r="M502" s="14">
        <f>+G502*3.04%</f>
        <v>1033.5999999999999</v>
      </c>
      <c r="N502" s="14">
        <f>G502*7.09%</f>
        <v>2410.6000000000004</v>
      </c>
      <c r="O502" s="14">
        <v>0</v>
      </c>
      <c r="P502" s="14">
        <f>J502+K502+L502+M502+N502</f>
        <v>7225</v>
      </c>
      <c r="Q502" s="14">
        <f>+AF502</f>
        <v>3606</v>
      </c>
      <c r="R502" s="14">
        <f>+J502+M502+O502+Q502+H502+I502</f>
        <v>5615.4</v>
      </c>
      <c r="S502" s="14">
        <f>+N502+L502+K502</f>
        <v>5215.6000000000004</v>
      </c>
      <c r="T502" s="14">
        <f>+G502-R502</f>
        <v>28384.6</v>
      </c>
      <c r="U502" s="60">
        <f>+AH502-T502</f>
        <v>0</v>
      </c>
      <c r="V502" t="s">
        <v>983</v>
      </c>
      <c r="W502" t="s">
        <v>37</v>
      </c>
      <c r="X502" t="s">
        <v>1253</v>
      </c>
      <c r="Y502">
        <v>73</v>
      </c>
      <c r="Z502" s="33">
        <v>34000</v>
      </c>
      <c r="AA502">
        <v>0</v>
      </c>
      <c r="AB502" s="33">
        <v>34000</v>
      </c>
      <c r="AC502">
        <v>975.8</v>
      </c>
      <c r="AD502">
        <v>0</v>
      </c>
      <c r="AE502" s="33">
        <v>1033.5999999999999</v>
      </c>
      <c r="AF502" s="33">
        <v>3606</v>
      </c>
      <c r="AG502" s="33">
        <v>5615.4</v>
      </c>
      <c r="AH502" s="33">
        <v>28384.6</v>
      </c>
      <c r="AI502" s="33" t="s">
        <v>1975</v>
      </c>
      <c r="AJ502" s="33"/>
      <c r="AL502" s="35"/>
      <c r="AM502" s="35"/>
    </row>
    <row r="503" spans="1:39" ht="15.95" customHeight="1" x14ac:dyDescent="0.25">
      <c r="A503" s="11">
        <f t="shared" si="7"/>
        <v>484</v>
      </c>
      <c r="B503" s="12" t="s">
        <v>212</v>
      </c>
      <c r="C503" s="13" t="s">
        <v>994</v>
      </c>
      <c r="D503" s="13" t="s">
        <v>361</v>
      </c>
      <c r="E503" s="13" t="s">
        <v>29</v>
      </c>
      <c r="F503" s="13" t="s">
        <v>30</v>
      </c>
      <c r="G503" s="14">
        <v>28600</v>
      </c>
      <c r="H503" s="14">
        <v>0</v>
      </c>
      <c r="I503" s="14">
        <v>0</v>
      </c>
      <c r="J503" s="14">
        <f>+G503*2.87%</f>
        <v>820.82</v>
      </c>
      <c r="K503" s="14">
        <f>G503*7.1%</f>
        <v>2030.6</v>
      </c>
      <c r="L503" s="14">
        <f>G503*1.15%</f>
        <v>328.9</v>
      </c>
      <c r="M503" s="14">
        <f>+G503*3.04%</f>
        <v>869.44</v>
      </c>
      <c r="N503" s="14">
        <f>G503*7.09%</f>
        <v>2027.7400000000002</v>
      </c>
      <c r="O503" s="14">
        <v>0</v>
      </c>
      <c r="P503" s="14">
        <f>J503+K503+L503+M503+N503</f>
        <v>6077.5</v>
      </c>
      <c r="Q503" s="14">
        <f>+AF503</f>
        <v>0</v>
      </c>
      <c r="R503" s="14">
        <f>+J503+M503+O503+Q503+H503+I503</f>
        <v>1690.2600000000002</v>
      </c>
      <c r="S503" s="14">
        <f>+N503+L503+K503</f>
        <v>4387.24</v>
      </c>
      <c r="T503" s="14">
        <f>+G503-R503</f>
        <v>26909.739999999998</v>
      </c>
      <c r="U503" s="60">
        <f>+AH503-T503</f>
        <v>0</v>
      </c>
      <c r="V503" t="s">
        <v>994</v>
      </c>
      <c r="W503" t="s">
        <v>361</v>
      </c>
      <c r="X503" t="s">
        <v>1250</v>
      </c>
      <c r="Y503">
        <v>75</v>
      </c>
      <c r="Z503" s="33">
        <v>28600</v>
      </c>
      <c r="AA503">
        <v>0</v>
      </c>
      <c r="AB503" s="33">
        <v>28600</v>
      </c>
      <c r="AC503">
        <v>820.82</v>
      </c>
      <c r="AD503">
        <v>0</v>
      </c>
      <c r="AE503">
        <v>869.44</v>
      </c>
      <c r="AF503">
        <v>0</v>
      </c>
      <c r="AG503" s="33">
        <v>1690.26</v>
      </c>
      <c r="AH503" s="33">
        <v>26909.74</v>
      </c>
      <c r="AI503" s="33" t="s">
        <v>1975</v>
      </c>
      <c r="AJ503" s="33"/>
      <c r="AL503" s="35"/>
      <c r="AM503" s="35"/>
    </row>
    <row r="504" spans="1:39" ht="15.95" customHeight="1" x14ac:dyDescent="0.25">
      <c r="A504" s="11">
        <f t="shared" si="7"/>
        <v>485</v>
      </c>
      <c r="B504" s="12" t="s">
        <v>212</v>
      </c>
      <c r="C504" s="13" t="s">
        <v>1011</v>
      </c>
      <c r="D504" s="13" t="s">
        <v>165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G504*7.1%</f>
        <v>1561.9999999999998</v>
      </c>
      <c r="L504" s="14">
        <f>G504*1.15%</f>
        <v>253</v>
      </c>
      <c r="M504" s="14">
        <f>+G504*3.04%</f>
        <v>668.8</v>
      </c>
      <c r="N504" s="14">
        <f>G504*7.09%</f>
        <v>1559.8000000000002</v>
      </c>
      <c r="O504" s="14">
        <v>0</v>
      </c>
      <c r="P504" s="14">
        <f>J504+K504+L504+M504+N504</f>
        <v>4675</v>
      </c>
      <c r="Q504" s="14">
        <f>+AF504</f>
        <v>0</v>
      </c>
      <c r="R504" s="14">
        <f>+J504+M504+O504+Q504+H504+I504</f>
        <v>1300.1999999999998</v>
      </c>
      <c r="S504" s="14">
        <f>+N504+L504+K504</f>
        <v>3374.8</v>
      </c>
      <c r="T504" s="14">
        <f>+G504-R504</f>
        <v>20699.8</v>
      </c>
      <c r="U504" s="60">
        <f>+AH504-T504</f>
        <v>0</v>
      </c>
      <c r="V504" t="s">
        <v>1011</v>
      </c>
      <c r="W504" t="s">
        <v>165</v>
      </c>
      <c r="X504" t="s">
        <v>1821</v>
      </c>
      <c r="Y504">
        <v>86</v>
      </c>
      <c r="Z504" s="33">
        <v>22000</v>
      </c>
      <c r="AA504">
        <v>0</v>
      </c>
      <c r="AB504" s="33">
        <v>22000</v>
      </c>
      <c r="AC504">
        <v>631.4</v>
      </c>
      <c r="AD504">
        <v>0</v>
      </c>
      <c r="AE504">
        <v>668.8</v>
      </c>
      <c r="AF504">
        <v>0</v>
      </c>
      <c r="AG504" s="33">
        <v>1300.2</v>
      </c>
      <c r="AH504" s="33">
        <v>20699.8</v>
      </c>
      <c r="AI504" s="33" t="s">
        <v>1975</v>
      </c>
      <c r="AJ504" s="33"/>
      <c r="AL504" s="35"/>
      <c r="AM504" s="35"/>
    </row>
    <row r="505" spans="1:39" ht="15.95" customHeight="1" x14ac:dyDescent="0.25">
      <c r="A505" s="11">
        <f t="shared" si="7"/>
        <v>486</v>
      </c>
      <c r="B505" s="12" t="s">
        <v>212</v>
      </c>
      <c r="C505" s="13" t="s">
        <v>1009</v>
      </c>
      <c r="D505" s="13" t="s">
        <v>165</v>
      </c>
      <c r="E505" s="13" t="s">
        <v>29</v>
      </c>
      <c r="F505" s="13" t="s">
        <v>30</v>
      </c>
      <c r="G505" s="14">
        <v>22000</v>
      </c>
      <c r="H505" s="14">
        <v>0</v>
      </c>
      <c r="I505" s="14">
        <v>0</v>
      </c>
      <c r="J505" s="14">
        <f>+G505*2.87%</f>
        <v>631.4</v>
      </c>
      <c r="K505" s="14">
        <f>G505*7.1%</f>
        <v>1561.9999999999998</v>
      </c>
      <c r="L505" s="14">
        <f>G505*1.15%</f>
        <v>253</v>
      </c>
      <c r="M505" s="14">
        <f>+G505*3.04%</f>
        <v>668.8</v>
      </c>
      <c r="N505" s="14">
        <f>G505*7.09%</f>
        <v>1559.8000000000002</v>
      </c>
      <c r="O505" s="14">
        <v>0</v>
      </c>
      <c r="P505" s="14">
        <f>J505+K505+L505+M505+N505</f>
        <v>4675</v>
      </c>
      <c r="Q505" s="14">
        <f>+AF505</f>
        <v>4046</v>
      </c>
      <c r="R505" s="14">
        <f>+J505+M505+O505+Q505+H505+I505</f>
        <v>5346.2</v>
      </c>
      <c r="S505" s="14">
        <f>+N505+L505+K505</f>
        <v>3374.8</v>
      </c>
      <c r="T505" s="14">
        <f>+G505-R505</f>
        <v>16653.8</v>
      </c>
      <c r="U505" s="60">
        <f>+AH505-T505</f>
        <v>0</v>
      </c>
      <c r="V505" t="s">
        <v>1009</v>
      </c>
      <c r="W505" t="s">
        <v>165</v>
      </c>
      <c r="X505" t="s">
        <v>1817</v>
      </c>
      <c r="Y505">
        <v>82</v>
      </c>
      <c r="Z505" s="33">
        <v>22000</v>
      </c>
      <c r="AA505">
        <v>0</v>
      </c>
      <c r="AB505" s="33">
        <v>22000</v>
      </c>
      <c r="AC505">
        <v>631.4</v>
      </c>
      <c r="AD505">
        <v>0</v>
      </c>
      <c r="AE505">
        <v>668.8</v>
      </c>
      <c r="AF505" s="33">
        <v>4046</v>
      </c>
      <c r="AG505" s="33">
        <v>5346.2</v>
      </c>
      <c r="AH505" s="33">
        <v>16653.8</v>
      </c>
      <c r="AI505" s="33" t="s">
        <v>1975</v>
      </c>
      <c r="AJ505" s="33"/>
      <c r="AL505" s="35"/>
      <c r="AM505" s="35"/>
    </row>
    <row r="506" spans="1:39" ht="15.95" customHeight="1" x14ac:dyDescent="0.25">
      <c r="A506" s="11">
        <f t="shared" si="7"/>
        <v>487</v>
      </c>
      <c r="B506" s="12" t="s">
        <v>212</v>
      </c>
      <c r="C506" s="13" t="s">
        <v>1008</v>
      </c>
      <c r="D506" s="13" t="s">
        <v>37</v>
      </c>
      <c r="E506" s="13" t="s">
        <v>29</v>
      </c>
      <c r="F506" s="13" t="s">
        <v>35</v>
      </c>
      <c r="G506" s="14">
        <v>34000</v>
      </c>
      <c r="H506" s="14">
        <v>0</v>
      </c>
      <c r="I506" s="14">
        <v>0</v>
      </c>
      <c r="J506" s="14">
        <f>+G506*2.87%</f>
        <v>975.8</v>
      </c>
      <c r="K506" s="14">
        <f>G506*7.1%</f>
        <v>2414</v>
      </c>
      <c r="L506" s="14">
        <f>G506*1.15%</f>
        <v>391</v>
      </c>
      <c r="M506" s="14">
        <f>+G506*3.04%</f>
        <v>1033.5999999999999</v>
      </c>
      <c r="N506" s="14">
        <f>G506*7.09%</f>
        <v>2410.6000000000004</v>
      </c>
      <c r="O506" s="14">
        <v>0</v>
      </c>
      <c r="P506" s="14">
        <f>J506+K506+L506+M506+N506</f>
        <v>7225</v>
      </c>
      <c r="Q506" s="14">
        <f>+AF506</f>
        <v>0</v>
      </c>
      <c r="R506" s="14">
        <f>+J506+M506+O506+Q506+H506+I506</f>
        <v>2009.3999999999999</v>
      </c>
      <c r="S506" s="14">
        <f>+N506+L506+K506</f>
        <v>5215.6000000000004</v>
      </c>
      <c r="T506" s="14">
        <f>+G506-R506</f>
        <v>31990.6</v>
      </c>
      <c r="U506" s="60">
        <f>+AH506-T506</f>
        <v>0</v>
      </c>
      <c r="V506" t="s">
        <v>1008</v>
      </c>
      <c r="W506" t="s">
        <v>37</v>
      </c>
      <c r="X506" t="s">
        <v>1813</v>
      </c>
      <c r="Y506">
        <v>84</v>
      </c>
      <c r="Z506" s="33">
        <v>34000</v>
      </c>
      <c r="AA506">
        <v>0</v>
      </c>
      <c r="AB506" s="33">
        <v>34000</v>
      </c>
      <c r="AC506">
        <v>975.8</v>
      </c>
      <c r="AD506">
        <v>0</v>
      </c>
      <c r="AE506" s="33">
        <v>1033.5999999999999</v>
      </c>
      <c r="AF506">
        <v>0</v>
      </c>
      <c r="AG506" s="33">
        <v>2009.4</v>
      </c>
      <c r="AH506" s="33">
        <v>31990.6</v>
      </c>
      <c r="AI506" s="33" t="s">
        <v>1975</v>
      </c>
      <c r="AJ506" s="33"/>
      <c r="AL506" s="35"/>
      <c r="AM506" s="35"/>
    </row>
    <row r="507" spans="1:39" ht="15.95" customHeight="1" x14ac:dyDescent="0.25">
      <c r="A507" s="11">
        <f t="shared" si="7"/>
        <v>488</v>
      </c>
      <c r="B507" s="12" t="s">
        <v>212</v>
      </c>
      <c r="C507" s="13" t="s">
        <v>1006</v>
      </c>
      <c r="D507" s="13" t="s">
        <v>565</v>
      </c>
      <c r="E507" s="13" t="s">
        <v>29</v>
      </c>
      <c r="F507" s="13" t="s">
        <v>30</v>
      </c>
      <c r="G507" s="14">
        <v>22000</v>
      </c>
      <c r="H507" s="14">
        <v>0</v>
      </c>
      <c r="I507" s="14">
        <v>0</v>
      </c>
      <c r="J507" s="14">
        <f>+G507*2.87%</f>
        <v>631.4</v>
      </c>
      <c r="K507" s="14">
        <f>G507*7.1%</f>
        <v>1561.9999999999998</v>
      </c>
      <c r="L507" s="14">
        <f>G507*1.15%</f>
        <v>253</v>
      </c>
      <c r="M507" s="14">
        <f>+G507*3.04%</f>
        <v>668.8</v>
      </c>
      <c r="N507" s="14">
        <f>G507*7.09%</f>
        <v>1559.8000000000002</v>
      </c>
      <c r="O507" s="14">
        <v>0</v>
      </c>
      <c r="P507" s="14">
        <f>J507+K507+L507+M507+N507</f>
        <v>4675</v>
      </c>
      <c r="Q507" s="14">
        <f>+AF507</f>
        <v>0</v>
      </c>
      <c r="R507" s="14">
        <f>+J507+M507+O507+Q507+H507+I507</f>
        <v>1300.1999999999998</v>
      </c>
      <c r="S507" s="14">
        <f>+N507+L507+K507</f>
        <v>3374.8</v>
      </c>
      <c r="T507" s="14">
        <f>+G507-R507</f>
        <v>20699.8</v>
      </c>
      <c r="U507" s="60">
        <f>+AH507-T507</f>
        <v>0</v>
      </c>
      <c r="V507" t="s">
        <v>1006</v>
      </c>
      <c r="W507" t="s">
        <v>565</v>
      </c>
      <c r="X507" t="s">
        <v>1804</v>
      </c>
      <c r="Y507">
        <v>80</v>
      </c>
      <c r="Z507" s="33">
        <v>22000</v>
      </c>
      <c r="AA507">
        <v>0</v>
      </c>
      <c r="AB507" s="33">
        <v>22000</v>
      </c>
      <c r="AC507">
        <v>631.4</v>
      </c>
      <c r="AD507">
        <v>0</v>
      </c>
      <c r="AE507">
        <v>668.8</v>
      </c>
      <c r="AF507">
        <v>0</v>
      </c>
      <c r="AG507" s="33">
        <v>1300.2</v>
      </c>
      <c r="AH507" s="33">
        <v>20699.8</v>
      </c>
      <c r="AI507" s="33" t="s">
        <v>1975</v>
      </c>
      <c r="AJ507" s="33"/>
      <c r="AL507" s="35"/>
      <c r="AM507" s="35"/>
    </row>
    <row r="508" spans="1:39" ht="15.95" customHeight="1" x14ac:dyDescent="0.25">
      <c r="A508" s="11">
        <f t="shared" si="7"/>
        <v>489</v>
      </c>
      <c r="B508" s="12" t="s">
        <v>212</v>
      </c>
      <c r="C508" s="13" t="s">
        <v>1026</v>
      </c>
      <c r="D508" s="13" t="s">
        <v>221</v>
      </c>
      <c r="E508" s="13" t="s">
        <v>29</v>
      </c>
      <c r="F508" s="13" t="s">
        <v>35</v>
      </c>
      <c r="G508" s="14">
        <v>20000</v>
      </c>
      <c r="H508" s="14">
        <v>0</v>
      </c>
      <c r="I508" s="14">
        <v>0</v>
      </c>
      <c r="J508" s="14">
        <f>+G508*2.87%</f>
        <v>574</v>
      </c>
      <c r="K508" s="14">
        <f>G508*7.1%</f>
        <v>1419.9999999999998</v>
      </c>
      <c r="L508" s="14">
        <f>G508*1.15%</f>
        <v>230</v>
      </c>
      <c r="M508" s="14">
        <f>+G508*3.04%</f>
        <v>608</v>
      </c>
      <c r="N508" s="14">
        <f>G508*7.09%</f>
        <v>1418</v>
      </c>
      <c r="O508" s="14">
        <v>0</v>
      </c>
      <c r="P508" s="14">
        <f>J508+K508+L508+M508+N508</f>
        <v>4250</v>
      </c>
      <c r="Q508" s="14">
        <f>+AF508</f>
        <v>4046</v>
      </c>
      <c r="R508" s="14">
        <f>+J508+M508+O508+Q508+H508+I508</f>
        <v>5228</v>
      </c>
      <c r="S508" s="14">
        <f>+N508+L508+K508</f>
        <v>3068</v>
      </c>
      <c r="T508" s="14">
        <f>+G508-R508</f>
        <v>14772</v>
      </c>
      <c r="U508" s="60">
        <f>+AH508-T508</f>
        <v>0</v>
      </c>
      <c r="V508" t="s">
        <v>1026</v>
      </c>
      <c r="W508" t="s">
        <v>221</v>
      </c>
      <c r="X508" t="s">
        <v>1822</v>
      </c>
      <c r="Y508">
        <v>88</v>
      </c>
      <c r="Z508" s="33">
        <v>20000</v>
      </c>
      <c r="AA508">
        <v>0</v>
      </c>
      <c r="AB508" s="33">
        <v>20000</v>
      </c>
      <c r="AC508">
        <v>574</v>
      </c>
      <c r="AD508">
        <v>0</v>
      </c>
      <c r="AE508">
        <v>608</v>
      </c>
      <c r="AF508" s="33">
        <v>4046</v>
      </c>
      <c r="AG508" s="33">
        <v>5228</v>
      </c>
      <c r="AH508" s="33">
        <v>14772</v>
      </c>
      <c r="AI508" s="33" t="s">
        <v>1975</v>
      </c>
      <c r="AJ508" s="33"/>
      <c r="AL508" s="35"/>
      <c r="AM508" s="35"/>
    </row>
    <row r="509" spans="1:39" ht="15.95" customHeight="1" x14ac:dyDescent="0.25">
      <c r="A509" s="11">
        <f t="shared" si="7"/>
        <v>490</v>
      </c>
      <c r="B509" s="12" t="s">
        <v>399</v>
      </c>
      <c r="C509" s="13" t="s">
        <v>569</v>
      </c>
      <c r="D509" s="13" t="s">
        <v>298</v>
      </c>
      <c r="E509" s="13" t="s">
        <v>29</v>
      </c>
      <c r="F509" s="13" t="s">
        <v>30</v>
      </c>
      <c r="G509" s="14">
        <v>34500</v>
      </c>
      <c r="H509" s="14">
        <v>0</v>
      </c>
      <c r="I509" s="14">
        <v>0</v>
      </c>
      <c r="J509" s="14">
        <f>+G509*2.87%</f>
        <v>990.15</v>
      </c>
      <c r="K509" s="14">
        <f>G509*7.1%</f>
        <v>2449.5</v>
      </c>
      <c r="L509" s="14">
        <f>G509*1.15%</f>
        <v>396.75</v>
      </c>
      <c r="M509" s="14">
        <f>+G509*3.04%</f>
        <v>1048.8</v>
      </c>
      <c r="N509" s="14">
        <f>G509*7.09%</f>
        <v>2446.0500000000002</v>
      </c>
      <c r="O509" s="14">
        <v>0</v>
      </c>
      <c r="P509" s="14">
        <f>J509+K509+L509+M509+N509</f>
        <v>7331.25</v>
      </c>
      <c r="Q509" s="14">
        <f>+AF509</f>
        <v>16401.87</v>
      </c>
      <c r="R509" s="14">
        <f>+J509+M509+O509+Q509+H509+I509</f>
        <v>18440.82</v>
      </c>
      <c r="S509" s="14">
        <f>+N509+L509+K509</f>
        <v>5292.3</v>
      </c>
      <c r="T509" s="14">
        <f>+G509-R509</f>
        <v>16059.18</v>
      </c>
      <c r="U509" s="60">
        <f>+AH509-T509</f>
        <v>0</v>
      </c>
      <c r="V509" t="s">
        <v>569</v>
      </c>
      <c r="W509" t="s">
        <v>298</v>
      </c>
      <c r="X509" t="s">
        <v>1136</v>
      </c>
      <c r="Y509">
        <v>8</v>
      </c>
      <c r="Z509" s="33">
        <v>34500</v>
      </c>
      <c r="AA509">
        <v>0</v>
      </c>
      <c r="AB509" s="33">
        <v>34500</v>
      </c>
      <c r="AC509">
        <v>990.15</v>
      </c>
      <c r="AD509">
        <v>0</v>
      </c>
      <c r="AE509" s="33">
        <v>1048.8</v>
      </c>
      <c r="AF509" s="33">
        <v>16401.87</v>
      </c>
      <c r="AG509" s="33">
        <v>18440.82</v>
      </c>
      <c r="AH509" s="33">
        <v>16059.18</v>
      </c>
      <c r="AI509" s="33" t="s">
        <v>1975</v>
      </c>
      <c r="AJ509" s="33"/>
      <c r="AL509" s="35"/>
      <c r="AM509" s="35"/>
    </row>
    <row r="510" spans="1:39" ht="15.95" customHeight="1" x14ac:dyDescent="0.25">
      <c r="A510" s="11">
        <f t="shared" si="7"/>
        <v>491</v>
      </c>
      <c r="B510" s="12" t="s">
        <v>401</v>
      </c>
      <c r="C510" s="13" t="s">
        <v>609</v>
      </c>
      <c r="D510" s="13" t="s">
        <v>32</v>
      </c>
      <c r="E510" s="13" t="s">
        <v>29</v>
      </c>
      <c r="F510" s="13" t="s">
        <v>30</v>
      </c>
      <c r="G510" s="14">
        <v>32774.019999999997</v>
      </c>
      <c r="H510" s="14">
        <v>0</v>
      </c>
      <c r="I510" s="14">
        <v>0</v>
      </c>
      <c r="J510" s="14">
        <f>+G510*2.87%</f>
        <v>940.61437399999988</v>
      </c>
      <c r="K510" s="14">
        <f>G510*7.1%</f>
        <v>2326.9554199999998</v>
      </c>
      <c r="L510" s="14">
        <f>G510*1.15%</f>
        <v>376.90122999999994</v>
      </c>
      <c r="M510" s="14">
        <f>+G510*3.04%</f>
        <v>996.33020799999986</v>
      </c>
      <c r="N510" s="14">
        <f>G510*7.09%</f>
        <v>2323.6780180000001</v>
      </c>
      <c r="O510" s="14">
        <v>0</v>
      </c>
      <c r="P510" s="14">
        <f>J510+K510+L510+M510+N510</f>
        <v>6964.4792500000003</v>
      </c>
      <c r="Q510" s="14">
        <f>+AF510</f>
        <v>2046</v>
      </c>
      <c r="R510" s="14">
        <f>+J510+M510+O510+Q510+H510+I510</f>
        <v>3982.9445819999996</v>
      </c>
      <c r="S510" s="14">
        <f>+N510+L510+K510</f>
        <v>5027.5346680000002</v>
      </c>
      <c r="T510" s="14">
        <f>+G510-R510</f>
        <v>28791.075417999997</v>
      </c>
      <c r="U510" s="60">
        <f>+AH510-T510</f>
        <v>4.5820000050298404E-3</v>
      </c>
      <c r="V510" t="s">
        <v>609</v>
      </c>
      <c r="W510" t="s">
        <v>32</v>
      </c>
      <c r="X510" t="s">
        <v>1743</v>
      </c>
      <c r="Y510">
        <v>19</v>
      </c>
      <c r="Z510" s="33">
        <v>32774.019999999997</v>
      </c>
      <c r="AA510">
        <v>0</v>
      </c>
      <c r="AB510" s="33">
        <v>32774.019999999997</v>
      </c>
      <c r="AC510">
        <v>940.61</v>
      </c>
      <c r="AD510">
        <v>0</v>
      </c>
      <c r="AE510">
        <v>996.33</v>
      </c>
      <c r="AF510" s="33">
        <v>2046</v>
      </c>
      <c r="AG510" s="33">
        <v>3982.94</v>
      </c>
      <c r="AH510" s="33">
        <v>28791.08</v>
      </c>
      <c r="AI510" s="33" t="s">
        <v>1975</v>
      </c>
      <c r="AJ510" s="33"/>
      <c r="AL510" s="35"/>
      <c r="AM510" s="35"/>
    </row>
    <row r="511" spans="1:39" ht="15.95" customHeight="1" x14ac:dyDescent="0.25">
      <c r="A511" s="11">
        <f t="shared" si="7"/>
        <v>492</v>
      </c>
      <c r="B511" s="12" t="s">
        <v>401</v>
      </c>
      <c r="C511" s="13" t="s">
        <v>610</v>
      </c>
      <c r="D511" s="13" t="s">
        <v>316</v>
      </c>
      <c r="E511" s="13" t="s">
        <v>29</v>
      </c>
      <c r="F511" s="13" t="s">
        <v>35</v>
      </c>
      <c r="G511" s="14">
        <v>140403.47</v>
      </c>
      <c r="H511" s="14">
        <v>28383.75</v>
      </c>
      <c r="I511" s="14">
        <v>0</v>
      </c>
      <c r="J511" s="14">
        <f>+G511*2.87%</f>
        <v>4029.5795889999999</v>
      </c>
      <c r="K511" s="14">
        <f>G511*7.1%</f>
        <v>9968.6463699999986</v>
      </c>
      <c r="L511" s="14">
        <f>G511*1.15%</f>
        <v>1614.639905</v>
      </c>
      <c r="M511" s="14">
        <f>+G511*3.04%</f>
        <v>4268.265488</v>
      </c>
      <c r="N511" s="14">
        <f>G511*7.09%</f>
        <v>9954.6060230000003</v>
      </c>
      <c r="O511" s="14">
        <v>0</v>
      </c>
      <c r="P511" s="14">
        <f>J511+K511+L511+M511+N511</f>
        <v>29835.737375000001</v>
      </c>
      <c r="Q511" s="14">
        <f>+AF511</f>
        <v>7646.96</v>
      </c>
      <c r="R511" s="14">
        <f>+J511+M511+O511+Q511+H511+I511</f>
        <v>44328.555076999997</v>
      </c>
      <c r="S511" s="14">
        <f>+N511+L511+K511</f>
        <v>21537.892297999999</v>
      </c>
      <c r="T511" s="14">
        <f>+G511-R511</f>
        <v>96074.914923000004</v>
      </c>
      <c r="U511" s="60">
        <f>+AH511-T511</f>
        <v>-4.9230000004172325E-3</v>
      </c>
      <c r="V511" t="s">
        <v>610</v>
      </c>
      <c r="W511" t="s">
        <v>316</v>
      </c>
      <c r="X511" t="s">
        <v>1878</v>
      </c>
      <c r="Y511">
        <v>1</v>
      </c>
      <c r="Z511" s="33">
        <v>140403.47</v>
      </c>
      <c r="AA511">
        <v>0</v>
      </c>
      <c r="AB511" s="33">
        <v>140403.47</v>
      </c>
      <c r="AC511" s="33">
        <v>4029.58</v>
      </c>
      <c r="AD511" s="33">
        <v>28383.75</v>
      </c>
      <c r="AE511" s="33">
        <v>4268.2700000000004</v>
      </c>
      <c r="AF511" s="33">
        <v>7646.96</v>
      </c>
      <c r="AG511" s="33">
        <v>44328.56</v>
      </c>
      <c r="AH511" s="33">
        <v>96074.91</v>
      </c>
      <c r="AI511" s="33" t="s">
        <v>1977</v>
      </c>
      <c r="AJ511" s="33"/>
      <c r="AL511" s="35"/>
      <c r="AM511" s="35"/>
    </row>
    <row r="512" spans="1:39" ht="15.95" customHeight="1" x14ac:dyDescent="0.25">
      <c r="A512" s="11">
        <f t="shared" si="7"/>
        <v>493</v>
      </c>
      <c r="B512" s="12" t="s">
        <v>401</v>
      </c>
      <c r="C512" s="13" t="s">
        <v>611</v>
      </c>
      <c r="D512" s="13" t="s">
        <v>358</v>
      </c>
      <c r="E512" s="13" t="s">
        <v>29</v>
      </c>
      <c r="F512" s="13" t="s">
        <v>30</v>
      </c>
      <c r="G512" s="14">
        <v>30000</v>
      </c>
      <c r="H512" s="14">
        <v>0</v>
      </c>
      <c r="I512" s="14">
        <v>0</v>
      </c>
      <c r="J512" s="14">
        <f>+G512*2.87%</f>
        <v>861</v>
      </c>
      <c r="K512" s="14">
        <f>G512*7.1%</f>
        <v>2130</v>
      </c>
      <c r="L512" s="14">
        <f>G512*1.15%</f>
        <v>345</v>
      </c>
      <c r="M512" s="14">
        <f>+G512*3.04%</f>
        <v>912</v>
      </c>
      <c r="N512" s="14">
        <f>G512*7.09%</f>
        <v>2127</v>
      </c>
      <c r="O512" s="14">
        <v>0</v>
      </c>
      <c r="P512" s="14">
        <f>J512+K512+L512+M512+N512</f>
        <v>6375</v>
      </c>
      <c r="Q512" s="14">
        <f>+AF512</f>
        <v>1046</v>
      </c>
      <c r="R512" s="14">
        <f>+J512+M512+O512+Q512+H512+I512</f>
        <v>2819</v>
      </c>
      <c r="S512" s="14">
        <f>+N512+L512+K512</f>
        <v>4602</v>
      </c>
      <c r="T512" s="14">
        <f>+G512-R512</f>
        <v>27181</v>
      </c>
      <c r="U512" s="60">
        <f>+AH512-T512</f>
        <v>0</v>
      </c>
      <c r="V512" t="s">
        <v>611</v>
      </c>
      <c r="W512" t="s">
        <v>358</v>
      </c>
      <c r="X512" t="s">
        <v>1260</v>
      </c>
      <c r="Y512">
        <v>24</v>
      </c>
      <c r="Z512" s="33">
        <v>30000</v>
      </c>
      <c r="AA512">
        <v>0</v>
      </c>
      <c r="AB512" s="33">
        <v>30000</v>
      </c>
      <c r="AC512">
        <v>861</v>
      </c>
      <c r="AD512">
        <v>0</v>
      </c>
      <c r="AE512">
        <v>912</v>
      </c>
      <c r="AF512" s="33">
        <v>1046</v>
      </c>
      <c r="AG512" s="33">
        <v>2819</v>
      </c>
      <c r="AH512" s="33">
        <v>27181</v>
      </c>
      <c r="AI512" s="33" t="s">
        <v>1975</v>
      </c>
      <c r="AJ512" s="33"/>
      <c r="AL512" s="35"/>
      <c r="AM512" s="35"/>
    </row>
    <row r="513" spans="1:39" ht="15.95" customHeight="1" x14ac:dyDescent="0.25">
      <c r="A513" s="11">
        <f t="shared" si="7"/>
        <v>494</v>
      </c>
      <c r="B513" s="12" t="s">
        <v>401</v>
      </c>
      <c r="C513" s="13" t="s">
        <v>612</v>
      </c>
      <c r="D513" s="13" t="s">
        <v>298</v>
      </c>
      <c r="E513" s="13" t="s">
        <v>44</v>
      </c>
      <c r="F513" s="13" t="s">
        <v>30</v>
      </c>
      <c r="G513" s="14">
        <v>43234.53</v>
      </c>
      <c r="H513" s="14">
        <v>899.16</v>
      </c>
      <c r="I513" s="14">
        <v>0</v>
      </c>
      <c r="J513" s="14">
        <f>+G513*2.87%</f>
        <v>1240.831011</v>
      </c>
      <c r="K513" s="14">
        <f>G513*7.1%</f>
        <v>3069.6516299999998</v>
      </c>
      <c r="L513" s="14">
        <f>G513*1.15%</f>
        <v>497.19709499999999</v>
      </c>
      <c r="M513" s="14">
        <f>+G513*3.04%</f>
        <v>1314.329712</v>
      </c>
      <c r="N513" s="14">
        <f>G513*7.09%</f>
        <v>3065.3281770000003</v>
      </c>
      <c r="O513" s="14">
        <v>0</v>
      </c>
      <c r="P513" s="14">
        <f>J513+K513+L513+M513+N513</f>
        <v>9187.3376250000001</v>
      </c>
      <c r="Q513" s="14">
        <f>+AF513</f>
        <v>11098.49</v>
      </c>
      <c r="R513" s="14">
        <f>+J513+M513+O513+Q513+H513+I513</f>
        <v>14552.810722999999</v>
      </c>
      <c r="S513" s="14">
        <f>+N513+L513+K513</f>
        <v>6632.1769020000002</v>
      </c>
      <c r="T513" s="14">
        <f>+G513-R513</f>
        <v>28681.719277</v>
      </c>
      <c r="U513" s="60">
        <f>+AH513-T513</f>
        <v>7.2300000101677142E-4</v>
      </c>
      <c r="V513" t="s">
        <v>612</v>
      </c>
      <c r="W513" t="s">
        <v>298</v>
      </c>
      <c r="X513" t="s">
        <v>1259</v>
      </c>
      <c r="Y513">
        <v>11</v>
      </c>
      <c r="Z513" s="33">
        <v>43234.53</v>
      </c>
      <c r="AA513">
        <v>0</v>
      </c>
      <c r="AB513" s="33">
        <v>43234.53</v>
      </c>
      <c r="AC513" s="33">
        <v>1240.83</v>
      </c>
      <c r="AD513">
        <v>899.16</v>
      </c>
      <c r="AE513" s="33">
        <v>1314.33</v>
      </c>
      <c r="AF513" s="33">
        <v>11098.49</v>
      </c>
      <c r="AG513" s="33">
        <v>14552.81</v>
      </c>
      <c r="AH513" s="33">
        <v>28681.72</v>
      </c>
      <c r="AI513" s="33" t="s">
        <v>1975</v>
      </c>
      <c r="AJ513" s="33"/>
      <c r="AL513" s="35"/>
      <c r="AM513" s="35"/>
    </row>
    <row r="514" spans="1:39" ht="15.95" customHeight="1" x14ac:dyDescent="0.25">
      <c r="A514" s="11">
        <f t="shared" si="7"/>
        <v>495</v>
      </c>
      <c r="B514" s="12" t="s">
        <v>401</v>
      </c>
      <c r="C514" s="13" t="s">
        <v>613</v>
      </c>
      <c r="D514" s="13" t="s">
        <v>32</v>
      </c>
      <c r="E514" s="13" t="s">
        <v>29</v>
      </c>
      <c r="F514" s="13" t="s">
        <v>35</v>
      </c>
      <c r="G514" s="14">
        <v>36300</v>
      </c>
      <c r="H514" s="14">
        <v>0</v>
      </c>
      <c r="I514" s="14">
        <v>0</v>
      </c>
      <c r="J514" s="14">
        <f>+G514*2.87%</f>
        <v>1041.81</v>
      </c>
      <c r="K514" s="14">
        <f>G514*7.1%</f>
        <v>2577.2999999999997</v>
      </c>
      <c r="L514" s="14">
        <f>G514*1.15%</f>
        <v>417.45</v>
      </c>
      <c r="M514" s="14">
        <f>+G514*3.04%</f>
        <v>1103.52</v>
      </c>
      <c r="N514" s="14">
        <f>G514*7.09%</f>
        <v>2573.67</v>
      </c>
      <c r="O514" s="14">
        <v>0</v>
      </c>
      <c r="P514" s="14">
        <f>J514+K514+L514+M514+N514</f>
        <v>7713.75</v>
      </c>
      <c r="Q514" s="14">
        <f>+AF514</f>
        <v>7468.03</v>
      </c>
      <c r="R514" s="14">
        <f>+J514+M514+O514+Q514+H514+I514</f>
        <v>9613.36</v>
      </c>
      <c r="S514" s="14">
        <f>+N514+L514+K514</f>
        <v>5568.42</v>
      </c>
      <c r="T514" s="14">
        <f>+G514-R514</f>
        <v>26686.639999999999</v>
      </c>
      <c r="U514" s="60">
        <f>+AH514-T514</f>
        <v>0</v>
      </c>
      <c r="V514" t="s">
        <v>613</v>
      </c>
      <c r="W514" t="s">
        <v>32</v>
      </c>
      <c r="X514" t="s">
        <v>1679</v>
      </c>
      <c r="Y514">
        <v>10</v>
      </c>
      <c r="Z514" s="33">
        <v>36300</v>
      </c>
      <c r="AA514">
        <v>0</v>
      </c>
      <c r="AB514" s="33">
        <v>36300</v>
      </c>
      <c r="AC514" s="33">
        <v>1041.81</v>
      </c>
      <c r="AD514">
        <v>0</v>
      </c>
      <c r="AE514" s="33">
        <v>1103.52</v>
      </c>
      <c r="AF514" s="33">
        <v>7468.03</v>
      </c>
      <c r="AG514" s="33">
        <v>9613.36</v>
      </c>
      <c r="AH514" s="33">
        <v>26686.639999999999</v>
      </c>
      <c r="AI514" s="33" t="s">
        <v>1975</v>
      </c>
      <c r="AJ514" s="33"/>
      <c r="AL514" s="35"/>
      <c r="AM514" s="35"/>
    </row>
    <row r="515" spans="1:39" ht="15.95" customHeight="1" x14ac:dyDescent="0.25">
      <c r="A515" s="11">
        <f t="shared" si="7"/>
        <v>496</v>
      </c>
      <c r="B515" s="12" t="s">
        <v>401</v>
      </c>
      <c r="C515" s="13" t="s">
        <v>614</v>
      </c>
      <c r="D515" s="13" t="s">
        <v>1050</v>
      </c>
      <c r="E515" s="13" t="s">
        <v>29</v>
      </c>
      <c r="F515" s="13" t="s">
        <v>30</v>
      </c>
      <c r="G515" s="14">
        <v>120000</v>
      </c>
      <c r="H515" s="14">
        <v>16809.87</v>
      </c>
      <c r="I515" s="14">
        <v>0</v>
      </c>
      <c r="J515" s="14">
        <f>+G515*2.87%</f>
        <v>3444</v>
      </c>
      <c r="K515" s="14">
        <f>G515*7.1%</f>
        <v>8520</v>
      </c>
      <c r="L515" s="14">
        <f>G515*1.15%</f>
        <v>1380</v>
      </c>
      <c r="M515" s="14">
        <f>+G515*3.04%</f>
        <v>3648</v>
      </c>
      <c r="N515" s="14">
        <f>G515*7.09%</f>
        <v>8508</v>
      </c>
      <c r="O515" s="14">
        <v>0</v>
      </c>
      <c r="P515" s="14">
        <f>J515+K515+L515+M515+N515</f>
        <v>25500</v>
      </c>
      <c r="Q515" s="14">
        <f>+AF515</f>
        <v>1950.01</v>
      </c>
      <c r="R515" s="14">
        <f>+J515+M515+O515+Q515+H515+I515</f>
        <v>25851.879999999997</v>
      </c>
      <c r="S515" s="14">
        <f>+N515+L515+K515</f>
        <v>18408</v>
      </c>
      <c r="T515" s="14">
        <f>+G515-R515</f>
        <v>94148.12</v>
      </c>
      <c r="U515" s="60">
        <f>+AH515-T515</f>
        <v>0</v>
      </c>
      <c r="V515" t="s">
        <v>614</v>
      </c>
      <c r="W515" t="s">
        <v>1050</v>
      </c>
      <c r="X515" t="s">
        <v>1834</v>
      </c>
      <c r="Y515">
        <v>6</v>
      </c>
      <c r="Z515" s="33">
        <v>120000</v>
      </c>
      <c r="AA515">
        <v>0</v>
      </c>
      <c r="AB515" s="33">
        <v>120000</v>
      </c>
      <c r="AC515" s="33">
        <v>3444</v>
      </c>
      <c r="AD515" s="33">
        <v>16809.87</v>
      </c>
      <c r="AE515" s="33">
        <v>3648</v>
      </c>
      <c r="AF515" s="33">
        <v>1950.01</v>
      </c>
      <c r="AG515" s="33">
        <v>25851.88</v>
      </c>
      <c r="AH515" s="33">
        <v>94148.12</v>
      </c>
      <c r="AI515" s="33" t="s">
        <v>1977</v>
      </c>
      <c r="AJ515" s="33"/>
      <c r="AL515" s="35"/>
      <c r="AM515" s="35"/>
    </row>
    <row r="516" spans="1:39" ht="15.95" customHeight="1" x14ac:dyDescent="0.25">
      <c r="A516" s="11">
        <f t="shared" si="7"/>
        <v>497</v>
      </c>
      <c r="B516" s="12" t="s">
        <v>401</v>
      </c>
      <c r="C516" s="13" t="s">
        <v>615</v>
      </c>
      <c r="D516" s="13" t="s">
        <v>298</v>
      </c>
      <c r="E516" s="13" t="s">
        <v>29</v>
      </c>
      <c r="F516" s="13" t="s">
        <v>30</v>
      </c>
      <c r="G516" s="14">
        <v>30000</v>
      </c>
      <c r="H516" s="14">
        <v>1898.16</v>
      </c>
      <c r="I516" s="14">
        <v>0</v>
      </c>
      <c r="J516" s="14">
        <f>+G516*2.87%</f>
        <v>861</v>
      </c>
      <c r="K516" s="14">
        <f>G516*7.1%</f>
        <v>2130</v>
      </c>
      <c r="L516" s="14">
        <f>G516*1.15%</f>
        <v>345</v>
      </c>
      <c r="M516" s="14">
        <f>+G516*3.04%</f>
        <v>912</v>
      </c>
      <c r="N516" s="14">
        <f>G516*7.09%</f>
        <v>2127</v>
      </c>
      <c r="O516" s="14">
        <v>1587.38</v>
      </c>
      <c r="P516" s="14">
        <f>J516+K516+L516+M516+N516</f>
        <v>6375</v>
      </c>
      <c r="Q516" s="14">
        <v>15882.340000000002</v>
      </c>
      <c r="R516" s="14">
        <f>+J516+M516+O516+Q516+H516+I516</f>
        <v>21140.880000000001</v>
      </c>
      <c r="S516" s="14">
        <f>+N516+L516+K516</f>
        <v>4602</v>
      </c>
      <c r="T516" s="14">
        <f>+G516-R516</f>
        <v>8859.119999999999</v>
      </c>
      <c r="U516" s="60">
        <f>+AH516-T516</f>
        <v>0</v>
      </c>
      <c r="V516" t="s">
        <v>615</v>
      </c>
      <c r="W516" t="s">
        <v>298</v>
      </c>
      <c r="X516" t="s">
        <v>1677</v>
      </c>
      <c r="Y516">
        <v>15</v>
      </c>
      <c r="Z516" s="33">
        <v>30000</v>
      </c>
      <c r="AA516">
        <v>0</v>
      </c>
      <c r="AB516" s="33">
        <v>30000</v>
      </c>
      <c r="AC516">
        <v>861</v>
      </c>
      <c r="AD516" s="33">
        <v>1898.16</v>
      </c>
      <c r="AE516">
        <v>912</v>
      </c>
      <c r="AF516" s="33">
        <v>17469.72</v>
      </c>
      <c r="AG516" s="33">
        <v>21140.880000000001</v>
      </c>
      <c r="AH516" s="33">
        <v>8859.1200000000008</v>
      </c>
      <c r="AI516" s="33" t="s">
        <v>1975</v>
      </c>
      <c r="AJ516" s="33"/>
      <c r="AL516" s="35"/>
      <c r="AM516" s="35"/>
    </row>
    <row r="517" spans="1:39" ht="15.95" customHeight="1" x14ac:dyDescent="0.25">
      <c r="A517" s="11">
        <f t="shared" si="7"/>
        <v>498</v>
      </c>
      <c r="B517" s="12" t="s">
        <v>401</v>
      </c>
      <c r="C517" s="13" t="s">
        <v>616</v>
      </c>
      <c r="D517" s="13" t="s">
        <v>1050</v>
      </c>
      <c r="E517" s="13" t="s">
        <v>29</v>
      </c>
      <c r="F517" s="13" t="s">
        <v>30</v>
      </c>
      <c r="G517" s="14">
        <v>120000</v>
      </c>
      <c r="H517" s="14">
        <v>16809.87</v>
      </c>
      <c r="I517" s="14">
        <v>0</v>
      </c>
      <c r="J517" s="14">
        <f>+G517*2.87%</f>
        <v>3444</v>
      </c>
      <c r="K517" s="14">
        <f>G517*7.1%</f>
        <v>8520</v>
      </c>
      <c r="L517" s="14">
        <f>G517*1.15%</f>
        <v>1380</v>
      </c>
      <c r="M517" s="14">
        <f>+G517*3.04%</f>
        <v>3648</v>
      </c>
      <c r="N517" s="14">
        <f>G517*7.09%</f>
        <v>8508</v>
      </c>
      <c r="O517" s="14">
        <v>0</v>
      </c>
      <c r="P517" s="14">
        <f>J517+K517+L517+M517+N517</f>
        <v>25500</v>
      </c>
      <c r="Q517" s="14">
        <f>+AF517</f>
        <v>1830.01</v>
      </c>
      <c r="R517" s="14">
        <f>+J517+M517+O517+Q517+H517+I517</f>
        <v>25731.879999999997</v>
      </c>
      <c r="S517" s="14">
        <f>+N517+L517+K517</f>
        <v>18408</v>
      </c>
      <c r="T517" s="14">
        <f>+G517-R517</f>
        <v>94268.12</v>
      </c>
      <c r="U517" s="60">
        <f>+AH517-T517</f>
        <v>0</v>
      </c>
      <c r="V517" t="s">
        <v>616</v>
      </c>
      <c r="W517" t="s">
        <v>1050</v>
      </c>
      <c r="X517" t="s">
        <v>1864</v>
      </c>
      <c r="Y517">
        <v>2</v>
      </c>
      <c r="Z517" s="33">
        <v>120000</v>
      </c>
      <c r="AA517">
        <v>0</v>
      </c>
      <c r="AB517" s="33">
        <v>120000</v>
      </c>
      <c r="AC517" s="33">
        <v>3444</v>
      </c>
      <c r="AD517" s="33">
        <v>16809.87</v>
      </c>
      <c r="AE517" s="33">
        <v>3648</v>
      </c>
      <c r="AF517" s="33">
        <v>1830.01</v>
      </c>
      <c r="AG517" s="33">
        <v>25731.88</v>
      </c>
      <c r="AH517" s="33">
        <v>94268.12</v>
      </c>
      <c r="AI517" s="33" t="s">
        <v>1977</v>
      </c>
      <c r="AJ517" s="33"/>
      <c r="AL517" s="35"/>
      <c r="AM517" s="35"/>
    </row>
    <row r="518" spans="1:39" ht="15.95" customHeight="1" x14ac:dyDescent="0.25">
      <c r="A518" s="11">
        <f t="shared" si="7"/>
        <v>499</v>
      </c>
      <c r="B518" s="12" t="s">
        <v>401</v>
      </c>
      <c r="C518" s="13" t="s">
        <v>617</v>
      </c>
      <c r="D518" s="13" t="s">
        <v>298</v>
      </c>
      <c r="E518" s="13" t="s">
        <v>44</v>
      </c>
      <c r="F518" s="13" t="s">
        <v>30</v>
      </c>
      <c r="G518" s="14">
        <v>35557.730000000003</v>
      </c>
      <c r="H518" s="14">
        <v>0</v>
      </c>
      <c r="I518" s="14">
        <v>0</v>
      </c>
      <c r="J518" s="14">
        <f>+G518*2.87%</f>
        <v>1020.5068510000001</v>
      </c>
      <c r="K518" s="14">
        <f>G518*7.1%</f>
        <v>2524.5988299999999</v>
      </c>
      <c r="L518" s="14">
        <f>G518*1.15%</f>
        <v>408.91389500000002</v>
      </c>
      <c r="M518" s="14">
        <f>+G518*3.04%</f>
        <v>1080.9549920000002</v>
      </c>
      <c r="N518" s="14">
        <f>G518*7.09%</f>
        <v>2521.0430570000003</v>
      </c>
      <c r="O518" s="14">
        <v>0</v>
      </c>
      <c r="P518" s="14">
        <f>J518+K518+L518+M518+N518</f>
        <v>7556.0176250000004</v>
      </c>
      <c r="Q518" s="14">
        <f>+AF518</f>
        <v>15029.84</v>
      </c>
      <c r="R518" s="14">
        <f>+J518+M518+O518+Q518+H518+I518</f>
        <v>17131.301843000001</v>
      </c>
      <c r="S518" s="14">
        <f>+N518+L518+K518</f>
        <v>5454.5557820000004</v>
      </c>
      <c r="T518" s="14">
        <f>+G518-R518</f>
        <v>18426.428157000002</v>
      </c>
      <c r="U518" s="60">
        <f>+AH518-T518</f>
        <v>1.8429999981890433E-3</v>
      </c>
      <c r="V518" t="s">
        <v>617</v>
      </c>
      <c r="W518" t="s">
        <v>298</v>
      </c>
      <c r="X518" t="s">
        <v>1180</v>
      </c>
      <c r="Y518">
        <v>14</v>
      </c>
      <c r="Z518" s="33">
        <v>35557.730000000003</v>
      </c>
      <c r="AA518">
        <v>0</v>
      </c>
      <c r="AB518" s="33">
        <v>35557.730000000003</v>
      </c>
      <c r="AC518" s="33">
        <v>1020.51</v>
      </c>
      <c r="AD518">
        <v>0</v>
      </c>
      <c r="AE518" s="33">
        <v>1080.95</v>
      </c>
      <c r="AF518" s="33">
        <v>15029.84</v>
      </c>
      <c r="AG518" s="33">
        <v>17131.3</v>
      </c>
      <c r="AH518" s="33">
        <v>18426.43</v>
      </c>
      <c r="AI518" s="33" t="s">
        <v>1975</v>
      </c>
      <c r="AJ518" s="33"/>
      <c r="AL518" s="35"/>
      <c r="AM518" s="35"/>
    </row>
    <row r="519" spans="1:39" ht="15.95" customHeight="1" x14ac:dyDescent="0.25">
      <c r="A519" s="11">
        <f t="shared" si="7"/>
        <v>500</v>
      </c>
      <c r="B519" s="12" t="s">
        <v>401</v>
      </c>
      <c r="C519" s="13" t="s">
        <v>618</v>
      </c>
      <c r="D519" s="13" t="s">
        <v>1050</v>
      </c>
      <c r="E519" s="13" t="s">
        <v>29</v>
      </c>
      <c r="F519" s="13" t="s">
        <v>35</v>
      </c>
      <c r="G519" s="14">
        <v>120000</v>
      </c>
      <c r="H519" s="14">
        <v>16809.87</v>
      </c>
      <c r="I519" s="14">
        <v>0</v>
      </c>
      <c r="J519" s="14">
        <f>+G519*2.87%</f>
        <v>3444</v>
      </c>
      <c r="K519" s="14">
        <f>G519*7.1%</f>
        <v>8520</v>
      </c>
      <c r="L519" s="14">
        <f>G519*1.15%</f>
        <v>1380</v>
      </c>
      <c r="M519" s="14">
        <f>+G519*3.04%</f>
        <v>3648</v>
      </c>
      <c r="N519" s="14">
        <f>G519*7.09%</f>
        <v>8508</v>
      </c>
      <c r="O519" s="14">
        <v>0</v>
      </c>
      <c r="P519" s="14">
        <f>J519+K519+L519+M519+N519</f>
        <v>25500</v>
      </c>
      <c r="Q519" s="14">
        <f>+AF519</f>
        <v>57499.01</v>
      </c>
      <c r="R519" s="14">
        <f>+J519+M519+O519+Q519+H519+I519</f>
        <v>81400.88</v>
      </c>
      <c r="S519" s="14">
        <f>+N519+L519+K519</f>
        <v>18408</v>
      </c>
      <c r="T519" s="14">
        <f>+G519-R519</f>
        <v>38599.119999999995</v>
      </c>
      <c r="U519" s="60">
        <f>+AH519-T519</f>
        <v>0</v>
      </c>
      <c r="V519" t="s">
        <v>618</v>
      </c>
      <c r="W519" t="s">
        <v>1050</v>
      </c>
      <c r="X519" t="s">
        <v>1866</v>
      </c>
      <c r="Y519">
        <v>7</v>
      </c>
      <c r="Z519" s="33">
        <v>120000</v>
      </c>
      <c r="AA519">
        <v>0</v>
      </c>
      <c r="AB519" s="33">
        <v>120000</v>
      </c>
      <c r="AC519" s="33">
        <v>3444</v>
      </c>
      <c r="AD519" s="33">
        <v>16809.87</v>
      </c>
      <c r="AE519" s="33">
        <v>3648</v>
      </c>
      <c r="AF519" s="33">
        <v>57499.01</v>
      </c>
      <c r="AG519" s="33">
        <v>81400.88</v>
      </c>
      <c r="AH519" s="33">
        <v>38599.120000000003</v>
      </c>
      <c r="AI519" s="33" t="s">
        <v>1977</v>
      </c>
      <c r="AJ519" s="33"/>
      <c r="AL519" s="35"/>
      <c r="AM519" s="35"/>
    </row>
    <row r="520" spans="1:39" ht="15.95" customHeight="1" x14ac:dyDescent="0.25">
      <c r="A520" s="11">
        <f t="shared" si="7"/>
        <v>501</v>
      </c>
      <c r="B520" s="12" t="s">
        <v>401</v>
      </c>
      <c r="C520" s="13" t="s">
        <v>619</v>
      </c>
      <c r="D520" s="13" t="s">
        <v>103</v>
      </c>
      <c r="E520" s="13" t="s">
        <v>29</v>
      </c>
      <c r="F520" s="13" t="s">
        <v>30</v>
      </c>
      <c r="G520" s="14">
        <v>30000</v>
      </c>
      <c r="H520" s="14">
        <v>0</v>
      </c>
      <c r="I520" s="14">
        <v>0</v>
      </c>
      <c r="J520" s="14">
        <f>+G520*2.87%</f>
        <v>861</v>
      </c>
      <c r="K520" s="14">
        <f>G520*7.1%</f>
        <v>2130</v>
      </c>
      <c r="L520" s="14">
        <f>G520*1.15%</f>
        <v>345</v>
      </c>
      <c r="M520" s="14">
        <f>+G520*3.04%</f>
        <v>912</v>
      </c>
      <c r="N520" s="14">
        <f>G520*7.09%</f>
        <v>2127</v>
      </c>
      <c r="O520" s="14">
        <v>0</v>
      </c>
      <c r="P520" s="14">
        <f>J520+K520+L520+M520+N520</f>
        <v>6375</v>
      </c>
      <c r="Q520" s="14">
        <f>+AF520</f>
        <v>8288.93</v>
      </c>
      <c r="R520" s="14">
        <f>+J520+M520+O520+Q520+H520+I520</f>
        <v>10061.93</v>
      </c>
      <c r="S520" s="14">
        <f>+N520+L520+K520</f>
        <v>4602</v>
      </c>
      <c r="T520" s="14">
        <f>+G520-R520</f>
        <v>19938.07</v>
      </c>
      <c r="U520" s="60">
        <f>+AH520-T520</f>
        <v>0</v>
      </c>
      <c r="V520" t="s">
        <v>619</v>
      </c>
      <c r="W520" t="s">
        <v>103</v>
      </c>
      <c r="X520" t="s">
        <v>1226</v>
      </c>
      <c r="Y520">
        <v>26</v>
      </c>
      <c r="Z520" s="33">
        <v>30000</v>
      </c>
      <c r="AA520">
        <v>0</v>
      </c>
      <c r="AB520" s="33">
        <v>30000</v>
      </c>
      <c r="AC520">
        <v>861</v>
      </c>
      <c r="AD520">
        <v>0</v>
      </c>
      <c r="AE520">
        <v>912</v>
      </c>
      <c r="AF520" s="33">
        <v>8288.93</v>
      </c>
      <c r="AG520" s="33">
        <v>10061.93</v>
      </c>
      <c r="AH520" s="33">
        <v>19938.07</v>
      </c>
      <c r="AI520" s="33" t="s">
        <v>1975</v>
      </c>
      <c r="AJ520" s="33"/>
      <c r="AK520"/>
      <c r="AL520" s="35"/>
      <c r="AM520" s="35"/>
    </row>
    <row r="521" spans="1:39" ht="15.95" customHeight="1" x14ac:dyDescent="0.25">
      <c r="A521" s="11">
        <f t="shared" si="7"/>
        <v>502</v>
      </c>
      <c r="B521" s="12" t="s">
        <v>401</v>
      </c>
      <c r="C521" s="13" t="s">
        <v>620</v>
      </c>
      <c r="D521" s="13" t="s">
        <v>1050</v>
      </c>
      <c r="E521" s="13" t="s">
        <v>29</v>
      </c>
      <c r="F521" s="13" t="s">
        <v>30</v>
      </c>
      <c r="G521" s="14">
        <v>120000</v>
      </c>
      <c r="H521" s="14">
        <v>16413.02</v>
      </c>
      <c r="I521" s="14">
        <v>0</v>
      </c>
      <c r="J521" s="14">
        <f>+G521*2.87%</f>
        <v>3444</v>
      </c>
      <c r="K521" s="14">
        <f>G521*7.1%</f>
        <v>8520</v>
      </c>
      <c r="L521" s="14">
        <f>G521*1.15%</f>
        <v>1380</v>
      </c>
      <c r="M521" s="14">
        <f>+G521*3.04%</f>
        <v>3648</v>
      </c>
      <c r="N521" s="14">
        <f>G521*7.09%</f>
        <v>8508</v>
      </c>
      <c r="O521" s="14">
        <v>1587.38</v>
      </c>
      <c r="P521" s="14">
        <f>J521+K521+L521+M521+N521</f>
        <v>25500</v>
      </c>
      <c r="Q521" s="14">
        <v>1830.0099999999998</v>
      </c>
      <c r="R521" s="14">
        <f>+J521+M521+O521+Q521+H521+I521</f>
        <v>26922.410000000003</v>
      </c>
      <c r="S521" s="14">
        <f>+N521+L521+K521</f>
        <v>18408</v>
      </c>
      <c r="T521" s="14">
        <f>+G521-R521</f>
        <v>93077.59</v>
      </c>
      <c r="U521" s="60">
        <f>+AH521-T521</f>
        <v>0</v>
      </c>
      <c r="V521" t="s">
        <v>620</v>
      </c>
      <c r="W521" t="s">
        <v>1050</v>
      </c>
      <c r="X521" t="s">
        <v>1858</v>
      </c>
      <c r="Y521">
        <v>5</v>
      </c>
      <c r="Z521" s="33">
        <v>120000</v>
      </c>
      <c r="AA521">
        <v>0</v>
      </c>
      <c r="AB521" s="33">
        <v>120000</v>
      </c>
      <c r="AC521" s="33">
        <v>3444</v>
      </c>
      <c r="AD521" s="33">
        <v>16413.02</v>
      </c>
      <c r="AE521" s="33">
        <v>3648</v>
      </c>
      <c r="AF521" s="33">
        <v>3417.39</v>
      </c>
      <c r="AG521" s="33">
        <v>26922.41</v>
      </c>
      <c r="AH521" s="33">
        <v>93077.59</v>
      </c>
      <c r="AI521" s="33" t="s">
        <v>1977</v>
      </c>
      <c r="AJ521" s="33"/>
      <c r="AL521" s="35"/>
      <c r="AM521" s="35"/>
    </row>
    <row r="522" spans="1:39" ht="15.95" customHeight="1" x14ac:dyDescent="0.25">
      <c r="A522" s="11">
        <f t="shared" si="7"/>
        <v>503</v>
      </c>
      <c r="B522" s="12" t="s">
        <v>401</v>
      </c>
      <c r="C522" s="13" t="s">
        <v>621</v>
      </c>
      <c r="D522" s="13" t="s">
        <v>1050</v>
      </c>
      <c r="E522" s="13" t="s">
        <v>29</v>
      </c>
      <c r="F522" s="13" t="s">
        <v>30</v>
      </c>
      <c r="G522" s="14">
        <v>120000</v>
      </c>
      <c r="H522" s="14">
        <v>16809.87</v>
      </c>
      <c r="I522" s="14">
        <v>0</v>
      </c>
      <c r="J522" s="14">
        <f>+G522*2.87%</f>
        <v>3444</v>
      </c>
      <c r="K522" s="14">
        <f>G522*7.1%</f>
        <v>8520</v>
      </c>
      <c r="L522" s="14">
        <f>G522*1.15%</f>
        <v>1380</v>
      </c>
      <c r="M522" s="14">
        <f>+G522*3.04%</f>
        <v>3648</v>
      </c>
      <c r="N522" s="14">
        <f>G522*7.09%</f>
        <v>8508</v>
      </c>
      <c r="O522" s="14">
        <v>0</v>
      </c>
      <c r="P522" s="14">
        <f>J522+K522+L522+M522+N522</f>
        <v>25500</v>
      </c>
      <c r="Q522" s="14">
        <f>+AF522</f>
        <v>16359.01</v>
      </c>
      <c r="R522" s="14">
        <f>+J522+M522+O522+Q522+H522+I522</f>
        <v>40260.880000000005</v>
      </c>
      <c r="S522" s="14">
        <f>+N522+L522+K522</f>
        <v>18408</v>
      </c>
      <c r="T522" s="14">
        <f>+G522-R522</f>
        <v>79739.12</v>
      </c>
      <c r="U522" s="60">
        <f>+AH522-T522</f>
        <v>0</v>
      </c>
      <c r="V522" t="s">
        <v>621</v>
      </c>
      <c r="W522" t="s">
        <v>1050</v>
      </c>
      <c r="X522" t="s">
        <v>1854</v>
      </c>
      <c r="Y522">
        <v>9</v>
      </c>
      <c r="Z522" s="33">
        <v>120000</v>
      </c>
      <c r="AA522">
        <v>0</v>
      </c>
      <c r="AB522" s="33">
        <v>120000</v>
      </c>
      <c r="AC522" s="33">
        <v>3444</v>
      </c>
      <c r="AD522" s="33">
        <v>16809.87</v>
      </c>
      <c r="AE522" s="33">
        <v>3648</v>
      </c>
      <c r="AF522" s="33">
        <v>16359.01</v>
      </c>
      <c r="AG522" s="33">
        <v>40260.879999999997</v>
      </c>
      <c r="AH522" s="33">
        <v>79739.12</v>
      </c>
      <c r="AI522" s="33" t="s">
        <v>1977</v>
      </c>
      <c r="AJ522" s="33"/>
      <c r="AL522" s="35"/>
      <c r="AM522" s="35"/>
    </row>
    <row r="523" spans="1:39" ht="15.95" customHeight="1" x14ac:dyDescent="0.25">
      <c r="A523" s="11">
        <f t="shared" si="7"/>
        <v>504</v>
      </c>
      <c r="B523" s="12" t="s">
        <v>401</v>
      </c>
      <c r="C523" s="13" t="s">
        <v>622</v>
      </c>
      <c r="D523" s="13" t="s">
        <v>1050</v>
      </c>
      <c r="E523" s="13" t="s">
        <v>29</v>
      </c>
      <c r="F523" s="13" t="s">
        <v>35</v>
      </c>
      <c r="G523" s="14">
        <v>120000</v>
      </c>
      <c r="H523" s="14">
        <v>16413.02</v>
      </c>
      <c r="I523" s="14">
        <v>0</v>
      </c>
      <c r="J523" s="14">
        <f>+G523*2.87%</f>
        <v>3444</v>
      </c>
      <c r="K523" s="14">
        <f>G523*7.1%</f>
        <v>8520</v>
      </c>
      <c r="L523" s="14">
        <f>G523*1.15%</f>
        <v>1380</v>
      </c>
      <c r="M523" s="14">
        <f>+G523*3.04%</f>
        <v>3648</v>
      </c>
      <c r="N523" s="14">
        <f>G523*7.09%</f>
        <v>8508</v>
      </c>
      <c r="O523" s="14">
        <v>1587.38</v>
      </c>
      <c r="P523" s="14">
        <f>J523+K523+L523+M523+N523</f>
        <v>25500</v>
      </c>
      <c r="Q523" s="14">
        <v>53289.98</v>
      </c>
      <c r="R523" s="14">
        <f>+J523+M523+O523+Q523+H523+I523</f>
        <v>78382.38</v>
      </c>
      <c r="S523" s="14">
        <f>+N523+L523+K523</f>
        <v>18408</v>
      </c>
      <c r="T523" s="14">
        <f>+G523-R523</f>
        <v>41617.619999999995</v>
      </c>
      <c r="U523" s="60">
        <f>+AH523-T523</f>
        <v>0</v>
      </c>
      <c r="V523" t="s">
        <v>622</v>
      </c>
      <c r="W523" t="s">
        <v>1050</v>
      </c>
      <c r="X523" t="s">
        <v>1870</v>
      </c>
      <c r="Y523">
        <v>8</v>
      </c>
      <c r="Z523" s="33">
        <v>120000</v>
      </c>
      <c r="AA523">
        <v>0</v>
      </c>
      <c r="AB523" s="33">
        <v>120000</v>
      </c>
      <c r="AC523" s="33">
        <v>3444</v>
      </c>
      <c r="AD523" s="33">
        <v>16413.02</v>
      </c>
      <c r="AE523" s="33">
        <v>3648</v>
      </c>
      <c r="AF523" s="33">
        <v>54877.36</v>
      </c>
      <c r="AG523" s="33">
        <v>78382.38</v>
      </c>
      <c r="AH523" s="33">
        <v>41617.620000000003</v>
      </c>
      <c r="AI523" s="33" t="s">
        <v>1977</v>
      </c>
      <c r="AJ523" s="33"/>
      <c r="AL523" s="35"/>
      <c r="AM523" s="35"/>
    </row>
    <row r="524" spans="1:39" ht="15.95" customHeight="1" x14ac:dyDescent="0.25">
      <c r="A524" s="11">
        <f t="shared" si="7"/>
        <v>505</v>
      </c>
      <c r="B524" s="12" t="s">
        <v>401</v>
      </c>
      <c r="C524" s="13" t="s">
        <v>623</v>
      </c>
      <c r="D524" s="13" t="s">
        <v>1050</v>
      </c>
      <c r="E524" s="13" t="s">
        <v>29</v>
      </c>
      <c r="F524" s="13" t="s">
        <v>30</v>
      </c>
      <c r="G524" s="14">
        <v>77293.41</v>
      </c>
      <c r="H524" s="14">
        <v>6764.21</v>
      </c>
      <c r="I524" s="14">
        <v>0</v>
      </c>
      <c r="J524" s="14">
        <f>+G524*2.87%</f>
        <v>2218.3208669999999</v>
      </c>
      <c r="K524" s="14">
        <f>G524*7.1%</f>
        <v>5487.8321099999994</v>
      </c>
      <c r="L524" s="14">
        <f>G524*1.15%</f>
        <v>888.87421500000005</v>
      </c>
      <c r="M524" s="14">
        <f>+G524*3.04%</f>
        <v>2349.7196640000002</v>
      </c>
      <c r="N524" s="14">
        <f>G524*7.09%</f>
        <v>5480.102769000001</v>
      </c>
      <c r="O524" s="14">
        <v>0</v>
      </c>
      <c r="P524" s="14">
        <f>J524+K524+L524+M524+N524</f>
        <v>16424.849625000003</v>
      </c>
      <c r="Q524" s="14">
        <f>+AF524</f>
        <v>46435.5</v>
      </c>
      <c r="R524" s="14">
        <f>+J524+M524+O524+Q524+H524+I524</f>
        <v>57767.750530999998</v>
      </c>
      <c r="S524" s="14">
        <f>+N524+L524+K524</f>
        <v>11856.809094</v>
      </c>
      <c r="T524" s="14">
        <f>+G524-R524</f>
        <v>19525.659469000006</v>
      </c>
      <c r="U524" s="60">
        <f>+AH524-T524</f>
        <v>5.3099999422556721E-4</v>
      </c>
      <c r="V524" t="s">
        <v>623</v>
      </c>
      <c r="W524" t="s">
        <v>1050</v>
      </c>
      <c r="X524" t="s">
        <v>1875</v>
      </c>
      <c r="Y524">
        <v>3</v>
      </c>
      <c r="Z524" s="33">
        <v>77293.41</v>
      </c>
      <c r="AA524">
        <v>0</v>
      </c>
      <c r="AB524" s="33">
        <v>77293.41</v>
      </c>
      <c r="AC524" s="33">
        <v>2218.3200000000002</v>
      </c>
      <c r="AD524" s="33">
        <v>6764.21</v>
      </c>
      <c r="AE524" s="33">
        <v>2349.7199999999998</v>
      </c>
      <c r="AF524" s="33">
        <v>46435.5</v>
      </c>
      <c r="AG524" s="33">
        <v>57767.75</v>
      </c>
      <c r="AH524" s="33">
        <v>19525.66</v>
      </c>
      <c r="AI524" s="33" t="s">
        <v>1977</v>
      </c>
      <c r="AJ524" s="33"/>
      <c r="AL524" s="35"/>
      <c r="AM524" s="35"/>
    </row>
    <row r="525" spans="1:39" ht="15.95" customHeight="1" x14ac:dyDescent="0.25">
      <c r="A525" s="11">
        <f t="shared" si="7"/>
        <v>506</v>
      </c>
      <c r="B525" s="12" t="s">
        <v>401</v>
      </c>
      <c r="C525" s="13" t="s">
        <v>624</v>
      </c>
      <c r="D525" s="13" t="s">
        <v>358</v>
      </c>
      <c r="E525" s="13" t="s">
        <v>29</v>
      </c>
      <c r="F525" s="13" t="s">
        <v>35</v>
      </c>
      <c r="G525" s="14">
        <v>30000</v>
      </c>
      <c r="H525" s="14">
        <v>0</v>
      </c>
      <c r="I525" s="14">
        <v>0</v>
      </c>
      <c r="J525" s="14">
        <f>+G525*2.87%</f>
        <v>861</v>
      </c>
      <c r="K525" s="14">
        <f>G525*7.1%</f>
        <v>2130</v>
      </c>
      <c r="L525" s="14">
        <f>G525*1.15%</f>
        <v>345</v>
      </c>
      <c r="M525" s="14">
        <f>+G525*3.04%</f>
        <v>912</v>
      </c>
      <c r="N525" s="14">
        <f>G525*7.09%</f>
        <v>2127</v>
      </c>
      <c r="O525" s="14">
        <v>0</v>
      </c>
      <c r="P525" s="14">
        <f>J525+K525+L525+M525+N525</f>
        <v>6375</v>
      </c>
      <c r="Q525" s="14">
        <f>+AF525</f>
        <v>4314</v>
      </c>
      <c r="R525" s="14">
        <f>+J525+M525+O525+Q525+H525+I525</f>
        <v>6087</v>
      </c>
      <c r="S525" s="14">
        <f>+N525+L525+K525</f>
        <v>4602</v>
      </c>
      <c r="T525" s="14">
        <f>+G525-R525</f>
        <v>23913</v>
      </c>
      <c r="U525" s="60">
        <f>+AH525-T525</f>
        <v>0</v>
      </c>
      <c r="V525" t="s">
        <v>624</v>
      </c>
      <c r="W525" t="s">
        <v>358</v>
      </c>
      <c r="X525" t="s">
        <v>1762</v>
      </c>
      <c r="Y525">
        <v>175</v>
      </c>
      <c r="Z525" s="33">
        <v>30000</v>
      </c>
      <c r="AA525">
        <v>0</v>
      </c>
      <c r="AB525" s="33">
        <v>30000</v>
      </c>
      <c r="AC525">
        <v>861</v>
      </c>
      <c r="AD525">
        <v>0</v>
      </c>
      <c r="AE525">
        <v>912</v>
      </c>
      <c r="AF525" s="33">
        <v>4314</v>
      </c>
      <c r="AG525" s="33">
        <v>6087</v>
      </c>
      <c r="AH525" s="33">
        <v>23913</v>
      </c>
      <c r="AI525" s="33" t="s">
        <v>1975</v>
      </c>
      <c r="AJ525" s="33"/>
      <c r="AL525" s="35"/>
      <c r="AM525" s="35"/>
    </row>
    <row r="526" spans="1:39" ht="15.95" customHeight="1" x14ac:dyDescent="0.25">
      <c r="A526" s="11">
        <f t="shared" si="7"/>
        <v>507</v>
      </c>
      <c r="B526" s="12" t="s">
        <v>401</v>
      </c>
      <c r="C526" s="13" t="s">
        <v>625</v>
      </c>
      <c r="D526" s="13" t="s">
        <v>1050</v>
      </c>
      <c r="E526" s="13" t="s">
        <v>29</v>
      </c>
      <c r="F526" s="13" t="s">
        <v>35</v>
      </c>
      <c r="G526" s="14">
        <v>120000</v>
      </c>
      <c r="H526" s="14">
        <v>16809.87</v>
      </c>
      <c r="I526" s="14">
        <v>0</v>
      </c>
      <c r="J526" s="14">
        <f>+G526*2.87%</f>
        <v>3444</v>
      </c>
      <c r="K526" s="14">
        <f>G526*7.1%</f>
        <v>8520</v>
      </c>
      <c r="L526" s="14">
        <f>G526*1.15%</f>
        <v>1380</v>
      </c>
      <c r="M526" s="14">
        <f>+G526*3.04%</f>
        <v>3648</v>
      </c>
      <c r="N526" s="14">
        <f>G526*7.09%</f>
        <v>8508</v>
      </c>
      <c r="O526" s="14">
        <v>0</v>
      </c>
      <c r="P526" s="14">
        <f>J526+K526+L526+M526+N526</f>
        <v>25500</v>
      </c>
      <c r="Q526" s="14">
        <f>+AF526</f>
        <v>26492.35</v>
      </c>
      <c r="R526" s="14">
        <f>+J526+M526+O526+Q526+H526+I526</f>
        <v>50394.22</v>
      </c>
      <c r="S526" s="14">
        <f>+N526+L526+K526</f>
        <v>18408</v>
      </c>
      <c r="T526" s="14">
        <f>+G526-R526</f>
        <v>69605.78</v>
      </c>
      <c r="U526" s="60">
        <f>+AH526-T526</f>
        <v>0</v>
      </c>
      <c r="V526" t="s">
        <v>625</v>
      </c>
      <c r="W526" t="s">
        <v>1050</v>
      </c>
      <c r="X526" t="s">
        <v>1848</v>
      </c>
      <c r="Y526">
        <v>10</v>
      </c>
      <c r="Z526" s="33">
        <v>120000</v>
      </c>
      <c r="AA526">
        <v>0</v>
      </c>
      <c r="AB526" s="33">
        <v>120000</v>
      </c>
      <c r="AC526" s="33">
        <v>3444</v>
      </c>
      <c r="AD526" s="33">
        <v>16809.87</v>
      </c>
      <c r="AE526" s="33">
        <v>3648</v>
      </c>
      <c r="AF526" s="33">
        <v>26492.35</v>
      </c>
      <c r="AG526" s="33">
        <v>50394.22</v>
      </c>
      <c r="AH526" s="33">
        <v>69605.78</v>
      </c>
      <c r="AI526" s="33" t="s">
        <v>1977</v>
      </c>
      <c r="AJ526" s="33"/>
      <c r="AL526" s="35"/>
      <c r="AM526" s="35"/>
    </row>
    <row r="527" spans="1:39" s="3" customFormat="1" ht="15" x14ac:dyDescent="0.25">
      <c r="A527" s="11">
        <f t="shared" si="7"/>
        <v>508</v>
      </c>
      <c r="B527" s="12" t="s">
        <v>417</v>
      </c>
      <c r="C527" s="13" t="s">
        <v>626</v>
      </c>
      <c r="D527" s="13" t="s">
        <v>298</v>
      </c>
      <c r="E527" s="13" t="s">
        <v>29</v>
      </c>
      <c r="F527" s="13" t="s">
        <v>30</v>
      </c>
      <c r="G527" s="14">
        <v>34500</v>
      </c>
      <c r="H527" s="14">
        <v>0</v>
      </c>
      <c r="I527" s="14">
        <v>0</v>
      </c>
      <c r="J527" s="14">
        <f>+G527*2.87%</f>
        <v>990.15</v>
      </c>
      <c r="K527" s="14">
        <f>G527*7.1%</f>
        <v>2449.5</v>
      </c>
      <c r="L527" s="14">
        <f>G527*1.15%</f>
        <v>396.75</v>
      </c>
      <c r="M527" s="14">
        <f>+G527*3.04%</f>
        <v>1048.8</v>
      </c>
      <c r="N527" s="14">
        <f>G527*7.09%</f>
        <v>2446.0500000000002</v>
      </c>
      <c r="O527" s="14">
        <v>0</v>
      </c>
      <c r="P527" s="14">
        <f>J527+K527+L527+M527+N527</f>
        <v>7331.25</v>
      </c>
      <c r="Q527" s="14">
        <f>+AF527</f>
        <v>13773.95</v>
      </c>
      <c r="R527" s="14">
        <f>+J527+M527+O527+Q527+H527+I527</f>
        <v>15812.900000000001</v>
      </c>
      <c r="S527" s="14">
        <f>+N527+L527+K527</f>
        <v>5292.3</v>
      </c>
      <c r="T527" s="14">
        <f>+G527-R527</f>
        <v>18687.099999999999</v>
      </c>
      <c r="U527" s="60">
        <f>+AH527-T527</f>
        <v>0</v>
      </c>
      <c r="V527" t="s">
        <v>626</v>
      </c>
      <c r="W527" t="s">
        <v>298</v>
      </c>
      <c r="X527" t="s">
        <v>1723</v>
      </c>
      <c r="Y527">
        <v>20</v>
      </c>
      <c r="Z527" s="33">
        <v>34500</v>
      </c>
      <c r="AA527">
        <v>0</v>
      </c>
      <c r="AB527" s="33">
        <v>34500</v>
      </c>
      <c r="AC527">
        <v>990.15</v>
      </c>
      <c r="AD527">
        <v>0</v>
      </c>
      <c r="AE527" s="33">
        <v>1048.8</v>
      </c>
      <c r="AF527" s="33">
        <v>13773.95</v>
      </c>
      <c r="AG527" s="33">
        <v>15812.9</v>
      </c>
      <c r="AH527" s="33">
        <v>18687.099999999999</v>
      </c>
      <c r="AI527" s="33" t="s">
        <v>1975</v>
      </c>
      <c r="AJ527" s="33"/>
      <c r="AK527" s="7"/>
      <c r="AL527" s="35"/>
      <c r="AM527" s="35"/>
    </row>
    <row r="528" spans="1:39" s="3" customFormat="1" ht="15" x14ac:dyDescent="0.25">
      <c r="A528" s="11">
        <f t="shared" si="7"/>
        <v>509</v>
      </c>
      <c r="B528" s="12" t="s">
        <v>417</v>
      </c>
      <c r="C528" s="13" t="s">
        <v>627</v>
      </c>
      <c r="D528" s="13" t="s">
        <v>292</v>
      </c>
      <c r="E528" s="13" t="s">
        <v>44</v>
      </c>
      <c r="F528" s="13" t="s">
        <v>30</v>
      </c>
      <c r="G528" s="14">
        <v>45000</v>
      </c>
      <c r="H528" s="14">
        <v>1148.33</v>
      </c>
      <c r="I528" s="14">
        <v>0</v>
      </c>
      <c r="J528" s="14">
        <f>+G528*2.87%</f>
        <v>1291.5</v>
      </c>
      <c r="K528" s="14">
        <f>G528*7.1%</f>
        <v>3194.9999999999995</v>
      </c>
      <c r="L528" s="14">
        <f>G528*1.15%</f>
        <v>517.5</v>
      </c>
      <c r="M528" s="14">
        <f>+G528*3.04%</f>
        <v>1368</v>
      </c>
      <c r="N528" s="14">
        <f>G528*7.09%</f>
        <v>3190.5</v>
      </c>
      <c r="O528" s="14">
        <v>0</v>
      </c>
      <c r="P528" s="14">
        <f>J528+K528+L528+M528+N528</f>
        <v>9562.5</v>
      </c>
      <c r="Q528" s="14">
        <f>+AF528</f>
        <v>4096</v>
      </c>
      <c r="R528" s="14">
        <f>+J528+M528+O528+Q528+H528+I528</f>
        <v>7903.83</v>
      </c>
      <c r="S528" s="14">
        <f>+N528+L528+K528</f>
        <v>6903</v>
      </c>
      <c r="T528" s="14">
        <f>+G528-R528</f>
        <v>37096.17</v>
      </c>
      <c r="U528" s="60">
        <f>+AH528-T528</f>
        <v>0</v>
      </c>
      <c r="V528" t="s">
        <v>627</v>
      </c>
      <c r="W528" t="s">
        <v>292</v>
      </c>
      <c r="X528" t="s">
        <v>1788</v>
      </c>
      <c r="Y528">
        <v>9</v>
      </c>
      <c r="Z528" s="33">
        <v>45000</v>
      </c>
      <c r="AA528">
        <v>0</v>
      </c>
      <c r="AB528" s="33">
        <v>45000</v>
      </c>
      <c r="AC528" s="33">
        <v>1291.5</v>
      </c>
      <c r="AD528" s="33">
        <v>1148.33</v>
      </c>
      <c r="AE528" s="33">
        <v>1368</v>
      </c>
      <c r="AF528" s="33">
        <v>4096</v>
      </c>
      <c r="AG528" s="33">
        <v>7903.83</v>
      </c>
      <c r="AH528" s="33">
        <v>37096.17</v>
      </c>
      <c r="AI528" s="33" t="s">
        <v>1975</v>
      </c>
      <c r="AJ528" s="33"/>
      <c r="AK528" s="7"/>
      <c r="AL528" s="35"/>
      <c r="AM528" s="35"/>
    </row>
    <row r="529" spans="1:39" s="3" customFormat="1" ht="15" x14ac:dyDescent="0.25">
      <c r="A529" s="11">
        <f t="shared" si="7"/>
        <v>510</v>
      </c>
      <c r="B529" s="12" t="s">
        <v>417</v>
      </c>
      <c r="C529" s="13" t="s">
        <v>628</v>
      </c>
      <c r="D529" s="13" t="s">
        <v>1055</v>
      </c>
      <c r="E529" s="13" t="s">
        <v>44</v>
      </c>
      <c r="F529" s="13" t="s">
        <v>30</v>
      </c>
      <c r="G529" s="14">
        <v>75000</v>
      </c>
      <c r="H529" s="14">
        <v>6309.38</v>
      </c>
      <c r="I529" s="14">
        <v>0</v>
      </c>
      <c r="J529" s="14">
        <f>+G529*2.87%</f>
        <v>2152.5</v>
      </c>
      <c r="K529" s="14">
        <f>G529*7.1%</f>
        <v>5324.9999999999991</v>
      </c>
      <c r="L529" s="14">
        <f>G529*1.15%</f>
        <v>862.5</v>
      </c>
      <c r="M529" s="14">
        <f>+G529*3.04%</f>
        <v>2280</v>
      </c>
      <c r="N529" s="14">
        <f>G529*7.09%</f>
        <v>5317.5</v>
      </c>
      <c r="O529" s="14">
        <v>0</v>
      </c>
      <c r="P529" s="14">
        <f>J529+K529+L529+M529+N529</f>
        <v>15937.5</v>
      </c>
      <c r="Q529" s="14">
        <f>+AF529</f>
        <v>15646</v>
      </c>
      <c r="R529" s="14">
        <f>+J529+M529+O529+Q529+H529+I529</f>
        <v>26387.88</v>
      </c>
      <c r="S529" s="14">
        <f>+N529+L529+K529</f>
        <v>11505</v>
      </c>
      <c r="T529" s="14">
        <f>+G529-R529</f>
        <v>48612.119999999995</v>
      </c>
      <c r="U529" s="60">
        <f>+AH529-T529</f>
        <v>0</v>
      </c>
      <c r="V529" t="s">
        <v>628</v>
      </c>
      <c r="W529" t="s">
        <v>1055</v>
      </c>
      <c r="X529" t="s">
        <v>1161</v>
      </c>
      <c r="Y529">
        <v>5</v>
      </c>
      <c r="Z529" s="33">
        <v>75000</v>
      </c>
      <c r="AA529">
        <v>0</v>
      </c>
      <c r="AB529" s="33">
        <v>75000</v>
      </c>
      <c r="AC529" s="33">
        <v>2152.5</v>
      </c>
      <c r="AD529" s="33">
        <v>6309.38</v>
      </c>
      <c r="AE529" s="33">
        <v>2280</v>
      </c>
      <c r="AF529" s="33">
        <v>15646</v>
      </c>
      <c r="AG529" s="33">
        <v>26387.88</v>
      </c>
      <c r="AH529" s="33">
        <v>48612.12</v>
      </c>
      <c r="AI529" s="33" t="s">
        <v>1975</v>
      </c>
      <c r="AJ529" s="33"/>
      <c r="AK529" s="7"/>
      <c r="AL529" s="35"/>
      <c r="AM529" s="35"/>
    </row>
    <row r="530" spans="1:39" ht="15.95" customHeight="1" x14ac:dyDescent="0.25">
      <c r="A530" s="11">
        <f t="shared" si="7"/>
        <v>511</v>
      </c>
      <c r="B530" s="12" t="s">
        <v>420</v>
      </c>
      <c r="C530" s="13" t="s">
        <v>629</v>
      </c>
      <c r="D530" s="13" t="s">
        <v>1050</v>
      </c>
      <c r="E530" s="13" t="s">
        <v>29</v>
      </c>
      <c r="F530" s="13" t="s">
        <v>30</v>
      </c>
      <c r="G530" s="14">
        <v>93862.05</v>
      </c>
      <c r="H530" s="14">
        <v>12778.59</v>
      </c>
      <c r="I530" s="14">
        <v>0</v>
      </c>
      <c r="J530" s="14">
        <f>+G530*2.87%</f>
        <v>2693.840835</v>
      </c>
      <c r="K530" s="14">
        <f>G530*7.1%</f>
        <v>6664.2055499999997</v>
      </c>
      <c r="L530" s="14">
        <f>G530*1.15%</f>
        <v>1079.413575</v>
      </c>
      <c r="M530" s="14">
        <f>+G530*3.04%</f>
        <v>2853.4063200000001</v>
      </c>
      <c r="N530" s="14">
        <f>G530*7.09%</f>
        <v>6654.8193450000008</v>
      </c>
      <c r="O530" s="14">
        <v>0</v>
      </c>
      <c r="P530" s="14">
        <f>J530+K530+L530+M530+N530</f>
        <v>19945.685625000002</v>
      </c>
      <c r="Q530" s="14">
        <f>+AF530</f>
        <v>2007.94</v>
      </c>
      <c r="R530" s="14">
        <f>+J530+M530+O530+Q530+H530+I530</f>
        <v>20333.777155</v>
      </c>
      <c r="S530" s="14">
        <f>+N530+L530+K530</f>
        <v>14398.438470000001</v>
      </c>
      <c r="T530" s="14">
        <f>+G530-R530</f>
        <v>73528.272845</v>
      </c>
      <c r="U530" s="60">
        <f>+AH530-T530</f>
        <v>-2.8449999954318628E-3</v>
      </c>
      <c r="V530" t="s">
        <v>629</v>
      </c>
      <c r="W530" t="s">
        <v>1050</v>
      </c>
      <c r="X530" t="s">
        <v>1839</v>
      </c>
      <c r="Y530">
        <v>1</v>
      </c>
      <c r="Z530" s="33">
        <v>93862.05</v>
      </c>
      <c r="AA530">
        <v>0</v>
      </c>
      <c r="AB530" s="33">
        <v>93862.05</v>
      </c>
      <c r="AC530" s="33">
        <v>2693.84</v>
      </c>
      <c r="AD530" s="33">
        <v>12778.59</v>
      </c>
      <c r="AE530" s="33">
        <v>2853.41</v>
      </c>
      <c r="AF530" s="33">
        <v>2007.94</v>
      </c>
      <c r="AG530" s="33">
        <v>20333.78</v>
      </c>
      <c r="AH530" s="33">
        <v>73528.27</v>
      </c>
      <c r="AI530" s="33" t="s">
        <v>1977</v>
      </c>
      <c r="AJ530" s="33"/>
      <c r="AL530" s="35"/>
      <c r="AM530" s="35"/>
    </row>
    <row r="531" spans="1:39" ht="15.95" customHeight="1" x14ac:dyDescent="0.25">
      <c r="A531" s="11">
        <f t="shared" ref="A531:A594" si="8">1+A530</f>
        <v>512</v>
      </c>
      <c r="B531" s="12" t="s">
        <v>420</v>
      </c>
      <c r="C531" s="13" t="s">
        <v>630</v>
      </c>
      <c r="D531" s="13" t="s">
        <v>298</v>
      </c>
      <c r="E531" s="13" t="s">
        <v>44</v>
      </c>
      <c r="F531" s="13" t="s">
        <v>30</v>
      </c>
      <c r="G531" s="14">
        <v>34500</v>
      </c>
      <c r="H531" s="14">
        <v>0</v>
      </c>
      <c r="I531" s="14">
        <v>0</v>
      </c>
      <c r="J531" s="14">
        <f>+G531*2.87%</f>
        <v>990.15</v>
      </c>
      <c r="K531" s="14">
        <f>G531*7.1%</f>
        <v>2449.5</v>
      </c>
      <c r="L531" s="14">
        <f>G531*1.15%</f>
        <v>396.75</v>
      </c>
      <c r="M531" s="14">
        <f>+G531*3.04%</f>
        <v>1048.8</v>
      </c>
      <c r="N531" s="14">
        <f>G531*7.09%</f>
        <v>2446.0500000000002</v>
      </c>
      <c r="O531" s="14">
        <v>0</v>
      </c>
      <c r="P531" s="14">
        <f>J531+K531+L531+M531+N531</f>
        <v>7331.25</v>
      </c>
      <c r="Q531" s="14">
        <f>+AF531</f>
        <v>4846</v>
      </c>
      <c r="R531" s="14">
        <f>+J531+M531+O531+Q531+H531+I531</f>
        <v>6884.95</v>
      </c>
      <c r="S531" s="14">
        <f>+N531+L531+K531</f>
        <v>5292.3</v>
      </c>
      <c r="T531" s="14">
        <f>+G531-R531</f>
        <v>27615.05</v>
      </c>
      <c r="U531" s="60">
        <f>+AH531-T531</f>
        <v>0</v>
      </c>
      <c r="V531" t="s">
        <v>630</v>
      </c>
      <c r="W531" t="s">
        <v>298</v>
      </c>
      <c r="X531" t="s">
        <v>1110</v>
      </c>
      <c r="Y531">
        <v>4</v>
      </c>
      <c r="Z531" s="33">
        <v>34500</v>
      </c>
      <c r="AA531">
        <v>0</v>
      </c>
      <c r="AB531" s="33">
        <v>34500</v>
      </c>
      <c r="AC531">
        <v>990.15</v>
      </c>
      <c r="AD531">
        <v>0</v>
      </c>
      <c r="AE531" s="33">
        <v>1048.8</v>
      </c>
      <c r="AF531" s="33">
        <v>4846</v>
      </c>
      <c r="AG531" s="33">
        <v>6884.95</v>
      </c>
      <c r="AH531" s="33">
        <v>27615.05</v>
      </c>
      <c r="AI531" s="33" t="s">
        <v>1975</v>
      </c>
      <c r="AJ531" s="33"/>
      <c r="AL531" s="35"/>
      <c r="AM531" s="35"/>
    </row>
    <row r="532" spans="1:39" ht="15.95" customHeight="1" x14ac:dyDescent="0.25">
      <c r="A532" s="11">
        <f t="shared" si="8"/>
        <v>513</v>
      </c>
      <c r="B532" s="12" t="s">
        <v>420</v>
      </c>
      <c r="C532" s="13" t="s">
        <v>631</v>
      </c>
      <c r="D532" s="13" t="s">
        <v>32</v>
      </c>
      <c r="E532" s="13" t="s">
        <v>29</v>
      </c>
      <c r="F532" s="13" t="s">
        <v>30</v>
      </c>
      <c r="G532" s="14">
        <v>34500</v>
      </c>
      <c r="H532" s="14">
        <v>0</v>
      </c>
      <c r="I532" s="14">
        <v>0</v>
      </c>
      <c r="J532" s="14">
        <f>+G532*2.87%</f>
        <v>990.15</v>
      </c>
      <c r="K532" s="14">
        <f>G532*7.1%</f>
        <v>2449.5</v>
      </c>
      <c r="L532" s="14">
        <f>G532*1.15%</f>
        <v>396.75</v>
      </c>
      <c r="M532" s="14">
        <f>+G532*3.04%</f>
        <v>1048.8</v>
      </c>
      <c r="N532" s="14">
        <f>G532*7.09%</f>
        <v>2446.0500000000002</v>
      </c>
      <c r="O532" s="14">
        <v>0</v>
      </c>
      <c r="P532" s="14">
        <f>J532+K532+L532+M532+N532</f>
        <v>7331.25</v>
      </c>
      <c r="Q532" s="14">
        <f>+AF532</f>
        <v>4646</v>
      </c>
      <c r="R532" s="14">
        <f>+J532+M532+O532+Q532+H532+I532</f>
        <v>6684.95</v>
      </c>
      <c r="S532" s="14">
        <f>+N532+L532+K532</f>
        <v>5292.3</v>
      </c>
      <c r="T532" s="14">
        <f>+G532-R532</f>
        <v>27815.05</v>
      </c>
      <c r="U532" s="60">
        <f>+AH532-T532</f>
        <v>0</v>
      </c>
      <c r="V532" t="s">
        <v>631</v>
      </c>
      <c r="W532" t="s">
        <v>32</v>
      </c>
      <c r="X532" t="s">
        <v>1536</v>
      </c>
      <c r="Y532">
        <v>3</v>
      </c>
      <c r="Z532" s="33">
        <v>34500</v>
      </c>
      <c r="AA532">
        <v>0</v>
      </c>
      <c r="AB532" s="33">
        <v>34500</v>
      </c>
      <c r="AC532">
        <v>990.15</v>
      </c>
      <c r="AD532">
        <v>0</v>
      </c>
      <c r="AE532" s="33">
        <v>1048.8</v>
      </c>
      <c r="AF532" s="33">
        <v>4646</v>
      </c>
      <c r="AG532" s="33">
        <v>6684.95</v>
      </c>
      <c r="AH532" s="33">
        <v>27815.05</v>
      </c>
      <c r="AI532" s="33" t="s">
        <v>1975</v>
      </c>
      <c r="AJ532" s="33"/>
      <c r="AL532" s="35"/>
      <c r="AM532" s="35"/>
    </row>
    <row r="533" spans="1:39" ht="15.95" customHeight="1" x14ac:dyDescent="0.25">
      <c r="A533" s="11">
        <f t="shared" si="8"/>
        <v>514</v>
      </c>
      <c r="B533" s="12" t="s">
        <v>420</v>
      </c>
      <c r="C533" s="13" t="s">
        <v>632</v>
      </c>
      <c r="D533" s="13" t="s">
        <v>1050</v>
      </c>
      <c r="E533" s="13" t="s">
        <v>29</v>
      </c>
      <c r="F533" s="13" t="s">
        <v>30</v>
      </c>
      <c r="G533" s="14">
        <v>77219.3</v>
      </c>
      <c r="H533" s="14">
        <v>6409.53</v>
      </c>
      <c r="I533" s="14">
        <v>0</v>
      </c>
      <c r="J533" s="14">
        <f>+G533*2.87%</f>
        <v>2216.19391</v>
      </c>
      <c r="K533" s="14">
        <f>G533*7.1%</f>
        <v>5482.5702999999994</v>
      </c>
      <c r="L533" s="14">
        <f>G533*1.15%</f>
        <v>888.02195000000006</v>
      </c>
      <c r="M533" s="14">
        <f>+G533*3.04%</f>
        <v>2347.4667199999999</v>
      </c>
      <c r="N533" s="14">
        <f>G533*7.09%</f>
        <v>5474.8483700000006</v>
      </c>
      <c r="O533" s="14">
        <v>1587.38</v>
      </c>
      <c r="P533" s="14">
        <f>J533+K533+L533+M533+N533</f>
        <v>16409.10125</v>
      </c>
      <c r="Q533" s="14">
        <v>36551.65</v>
      </c>
      <c r="R533" s="14">
        <f>+J533+M533+O533+Q533+H533+I533</f>
        <v>49112.220630000003</v>
      </c>
      <c r="S533" s="14">
        <f>+N533+L533+K533</f>
        <v>11845.440620000001</v>
      </c>
      <c r="T533" s="14">
        <f>+G533-R533</f>
        <v>28107.079369999999</v>
      </c>
      <c r="U533" s="60">
        <f>+AH533-T533</f>
        <v>6.3000000227475539E-4</v>
      </c>
      <c r="V533" t="s">
        <v>632</v>
      </c>
      <c r="W533" t="s">
        <v>1050</v>
      </c>
      <c r="X533" t="s">
        <v>1951</v>
      </c>
      <c r="Y533">
        <v>4</v>
      </c>
      <c r="Z533" s="33">
        <v>77219.3</v>
      </c>
      <c r="AA533">
        <v>0</v>
      </c>
      <c r="AB533" s="33">
        <v>77219.3</v>
      </c>
      <c r="AC533" s="33">
        <v>2216.19</v>
      </c>
      <c r="AD533" s="33">
        <v>6409.53</v>
      </c>
      <c r="AE533" s="33">
        <v>2347.4699999999998</v>
      </c>
      <c r="AF533" s="33">
        <v>38139.03</v>
      </c>
      <c r="AG533" s="33">
        <v>49112.22</v>
      </c>
      <c r="AH533" s="33">
        <v>28107.08</v>
      </c>
      <c r="AI533" s="33" t="s">
        <v>1977</v>
      </c>
      <c r="AJ533" s="33"/>
      <c r="AL533" s="35"/>
      <c r="AM533" s="35"/>
    </row>
    <row r="534" spans="1:39" ht="15.95" customHeight="1" x14ac:dyDescent="0.25">
      <c r="A534" s="11">
        <f t="shared" si="8"/>
        <v>515</v>
      </c>
      <c r="B534" s="12" t="s">
        <v>633</v>
      </c>
      <c r="C534" s="13" t="s">
        <v>634</v>
      </c>
      <c r="D534" s="13" t="s">
        <v>328</v>
      </c>
      <c r="E534" s="13" t="s">
        <v>29</v>
      </c>
      <c r="F534" s="13" t="s">
        <v>35</v>
      </c>
      <c r="G534" s="14">
        <v>51555.18</v>
      </c>
      <c r="H534" s="14">
        <v>2073.4899999999998</v>
      </c>
      <c r="I534" s="14">
        <v>0</v>
      </c>
      <c r="J534" s="14">
        <f>+G534*2.87%</f>
        <v>1479.6336659999999</v>
      </c>
      <c r="K534" s="14">
        <f>G534*7.1%</f>
        <v>3660.4177799999998</v>
      </c>
      <c r="L534" s="14">
        <f>G534*1.15%</f>
        <v>592.88456999999994</v>
      </c>
      <c r="M534" s="14">
        <f>+G534*3.04%</f>
        <v>1567.277472</v>
      </c>
      <c r="N534" s="14">
        <f>G534*7.09%</f>
        <v>3655.2622620000002</v>
      </c>
      <c r="O534" s="14">
        <v>0</v>
      </c>
      <c r="P534" s="14">
        <f>J534+K534+L534+M534+N534</f>
        <v>10955.47575</v>
      </c>
      <c r="Q534" s="14">
        <f>+AF534</f>
        <v>14196</v>
      </c>
      <c r="R534" s="14">
        <f>+J534+M534+O534+Q534+H534+I534</f>
        <v>19316.401138000001</v>
      </c>
      <c r="S534" s="14">
        <f>+N534+L534+K534</f>
        <v>7908.5646120000001</v>
      </c>
      <c r="T534" s="14">
        <f>+G534-R534</f>
        <v>32238.778861999999</v>
      </c>
      <c r="U534" s="60">
        <f>+AH534-T534</f>
        <v>1.1379999996279366E-3</v>
      </c>
      <c r="V534" t="s">
        <v>634</v>
      </c>
      <c r="W534" t="s">
        <v>328</v>
      </c>
      <c r="X534" t="s">
        <v>1179</v>
      </c>
      <c r="Y534">
        <v>3</v>
      </c>
      <c r="Z534" s="33">
        <v>51555.18</v>
      </c>
      <c r="AA534">
        <v>0</v>
      </c>
      <c r="AB534" s="33">
        <v>51555.18</v>
      </c>
      <c r="AC534" s="33">
        <v>1479.63</v>
      </c>
      <c r="AD534" s="33">
        <v>2073.4899999999998</v>
      </c>
      <c r="AE534" s="33">
        <v>1567.28</v>
      </c>
      <c r="AF534" s="33">
        <v>14196</v>
      </c>
      <c r="AG534" s="33">
        <v>19316.400000000001</v>
      </c>
      <c r="AH534" s="33">
        <v>32238.78</v>
      </c>
      <c r="AI534" s="33" t="s">
        <v>1975</v>
      </c>
      <c r="AJ534" s="33"/>
      <c r="AL534" s="35"/>
      <c r="AM534" s="35"/>
    </row>
    <row r="535" spans="1:39" ht="15.95" customHeight="1" x14ac:dyDescent="0.25">
      <c r="A535" s="11">
        <f t="shared" si="8"/>
        <v>516</v>
      </c>
      <c r="B535" s="12" t="s">
        <v>633</v>
      </c>
      <c r="C535" s="13" t="s">
        <v>635</v>
      </c>
      <c r="D535" s="13" t="s">
        <v>298</v>
      </c>
      <c r="E535" s="13" t="s">
        <v>44</v>
      </c>
      <c r="F535" s="13" t="s">
        <v>30</v>
      </c>
      <c r="G535" s="14">
        <v>42966</v>
      </c>
      <c r="H535" s="14">
        <v>861.26</v>
      </c>
      <c r="I535" s="14">
        <v>0</v>
      </c>
      <c r="J535" s="14">
        <f>+G535*2.87%</f>
        <v>1233.1242</v>
      </c>
      <c r="K535" s="14">
        <f>G535*7.1%</f>
        <v>3050.5859999999998</v>
      </c>
      <c r="L535" s="14">
        <f>G535*1.15%</f>
        <v>494.10899999999998</v>
      </c>
      <c r="M535" s="14">
        <f>+G535*3.04%</f>
        <v>1306.1664000000001</v>
      </c>
      <c r="N535" s="14">
        <f>G535*7.09%</f>
        <v>3046.2894000000001</v>
      </c>
      <c r="O535" s="14">
        <v>0</v>
      </c>
      <c r="P535" s="14">
        <f>J535+K535+L535+M535+N535</f>
        <v>9130.2749999999996</v>
      </c>
      <c r="Q535" s="14">
        <f>+AF535</f>
        <v>12971.68</v>
      </c>
      <c r="R535" s="14">
        <f>+J535+M535+O535+Q535+H535+I535</f>
        <v>16372.230600000001</v>
      </c>
      <c r="S535" s="14">
        <f>+N535+L535+K535</f>
        <v>6590.9843999999994</v>
      </c>
      <c r="T535" s="14">
        <f>+G535-R535</f>
        <v>26593.769399999997</v>
      </c>
      <c r="U535" s="60">
        <f>+AH535-T535</f>
        <v>6.0000000303261913E-4</v>
      </c>
      <c r="V535" t="s">
        <v>635</v>
      </c>
      <c r="W535" t="s">
        <v>298</v>
      </c>
      <c r="X535" t="s">
        <v>1121</v>
      </c>
      <c r="Y535">
        <v>4</v>
      </c>
      <c r="Z535" s="33">
        <v>42966</v>
      </c>
      <c r="AA535">
        <v>0</v>
      </c>
      <c r="AB535" s="33">
        <v>42966</v>
      </c>
      <c r="AC535" s="33">
        <v>1233.1199999999999</v>
      </c>
      <c r="AD535">
        <v>861.26</v>
      </c>
      <c r="AE535" s="33">
        <v>1306.17</v>
      </c>
      <c r="AF535" s="33">
        <v>12971.68</v>
      </c>
      <c r="AG535" s="33">
        <v>16372.23</v>
      </c>
      <c r="AH535" s="33">
        <v>26593.77</v>
      </c>
      <c r="AI535" s="33" t="s">
        <v>1975</v>
      </c>
      <c r="AJ535" s="33"/>
      <c r="AL535" s="35"/>
      <c r="AM535" s="35"/>
    </row>
    <row r="536" spans="1:39" s="3" customFormat="1" ht="15.95" customHeight="1" x14ac:dyDescent="0.25">
      <c r="A536" s="11">
        <f t="shared" si="8"/>
        <v>517</v>
      </c>
      <c r="B536" s="12" t="s">
        <v>356</v>
      </c>
      <c r="C536" s="13" t="s">
        <v>636</v>
      </c>
      <c r="D536" s="13" t="s">
        <v>267</v>
      </c>
      <c r="E536" s="13" t="s">
        <v>29</v>
      </c>
      <c r="F536" s="13" t="s">
        <v>30</v>
      </c>
      <c r="G536" s="14">
        <v>30000</v>
      </c>
      <c r="H536" s="14">
        <v>0</v>
      </c>
      <c r="I536" s="14">
        <v>0</v>
      </c>
      <c r="J536" s="14">
        <f>+G536*2.87%</f>
        <v>861</v>
      </c>
      <c r="K536" s="14">
        <f>G536*7.1%</f>
        <v>2130</v>
      </c>
      <c r="L536" s="14">
        <f>G536*1.15%</f>
        <v>345</v>
      </c>
      <c r="M536" s="14">
        <f>+G536*3.04%</f>
        <v>912</v>
      </c>
      <c r="N536" s="14">
        <f>G536*7.09%</f>
        <v>2127</v>
      </c>
      <c r="O536" s="14">
        <v>0</v>
      </c>
      <c r="P536" s="14">
        <f>J536+K536+L536+M536+N536</f>
        <v>6375</v>
      </c>
      <c r="Q536" s="14">
        <f>+AF536</f>
        <v>3646</v>
      </c>
      <c r="R536" s="14">
        <f>+J536+M536+O536+Q536+H536+I536</f>
        <v>5419</v>
      </c>
      <c r="S536" s="14">
        <f>+N536+L536+K536</f>
        <v>4602</v>
      </c>
      <c r="T536" s="14">
        <f>+G536-R536</f>
        <v>24581</v>
      </c>
      <c r="U536" s="60">
        <f>+AH536-T536</f>
        <v>0</v>
      </c>
      <c r="V536" t="s">
        <v>636</v>
      </c>
      <c r="W536" t="s">
        <v>267</v>
      </c>
      <c r="X536" t="s">
        <v>1112</v>
      </c>
      <c r="Y536">
        <v>12</v>
      </c>
      <c r="Z536" s="33">
        <v>30000</v>
      </c>
      <c r="AA536">
        <v>0</v>
      </c>
      <c r="AB536" s="33">
        <v>30000</v>
      </c>
      <c r="AC536">
        <v>861</v>
      </c>
      <c r="AD536">
        <v>0</v>
      </c>
      <c r="AE536">
        <v>912</v>
      </c>
      <c r="AF536" s="33">
        <v>3646</v>
      </c>
      <c r="AG536" s="33">
        <v>5419</v>
      </c>
      <c r="AH536" s="33">
        <v>24581</v>
      </c>
      <c r="AI536" s="33" t="s">
        <v>1975</v>
      </c>
      <c r="AJ536" s="33"/>
      <c r="AK536" s="7"/>
      <c r="AL536" s="35"/>
      <c r="AM536" s="35"/>
    </row>
    <row r="537" spans="1:39" s="3" customFormat="1" ht="12.75" customHeight="1" x14ac:dyDescent="0.25">
      <c r="A537" s="11">
        <f t="shared" si="8"/>
        <v>518</v>
      </c>
      <c r="B537" s="12" t="s">
        <v>356</v>
      </c>
      <c r="C537" s="13" t="s">
        <v>637</v>
      </c>
      <c r="D537" s="13" t="s">
        <v>267</v>
      </c>
      <c r="E537" s="13" t="s">
        <v>29</v>
      </c>
      <c r="F537" s="13" t="s">
        <v>30</v>
      </c>
      <c r="G537" s="14">
        <v>30000</v>
      </c>
      <c r="H537" s="14">
        <v>0</v>
      </c>
      <c r="I537" s="14">
        <v>0</v>
      </c>
      <c r="J537" s="14">
        <f>+G537*2.87%</f>
        <v>861</v>
      </c>
      <c r="K537" s="14">
        <f>G537*7.1%</f>
        <v>2130</v>
      </c>
      <c r="L537" s="14">
        <f>G537*1.15%</f>
        <v>345</v>
      </c>
      <c r="M537" s="14">
        <f>+G537*3.04%</f>
        <v>912</v>
      </c>
      <c r="N537" s="14">
        <f>G537*7.09%</f>
        <v>2127</v>
      </c>
      <c r="O537" s="14">
        <v>0</v>
      </c>
      <c r="P537" s="14">
        <f>J537+K537+L537+M537+N537</f>
        <v>6375</v>
      </c>
      <c r="Q537" s="14">
        <f>+AF537</f>
        <v>13740.52</v>
      </c>
      <c r="R537" s="14">
        <f>+J537+M537+O537+Q537+H537+I537</f>
        <v>15513.52</v>
      </c>
      <c r="S537" s="14">
        <f>+N537+L537+K537</f>
        <v>4602</v>
      </c>
      <c r="T537" s="14">
        <f>+G537-R537</f>
        <v>14486.48</v>
      </c>
      <c r="U537" s="60">
        <f>+AH537-T537</f>
        <v>0</v>
      </c>
      <c r="V537" t="s">
        <v>637</v>
      </c>
      <c r="W537" t="s">
        <v>267</v>
      </c>
      <c r="X537" t="s">
        <v>1815</v>
      </c>
      <c r="Y537">
        <v>1</v>
      </c>
      <c r="Z537" s="33">
        <v>30000</v>
      </c>
      <c r="AA537">
        <v>0</v>
      </c>
      <c r="AB537" s="33">
        <v>30000</v>
      </c>
      <c r="AC537">
        <v>861</v>
      </c>
      <c r="AD537">
        <v>0</v>
      </c>
      <c r="AE537">
        <v>912</v>
      </c>
      <c r="AF537" s="33">
        <v>13740.52</v>
      </c>
      <c r="AG537" s="33">
        <v>15513.52</v>
      </c>
      <c r="AH537" s="33">
        <v>14486.48</v>
      </c>
      <c r="AI537" s="33" t="s">
        <v>1975</v>
      </c>
      <c r="AJ537" s="33"/>
      <c r="AK537" s="7"/>
      <c r="AL537" s="35"/>
      <c r="AM537" s="35"/>
    </row>
    <row r="538" spans="1:39" ht="15.95" customHeight="1" x14ac:dyDescent="0.25">
      <c r="A538" s="11">
        <f t="shared" si="8"/>
        <v>519</v>
      </c>
      <c r="B538" s="12" t="s">
        <v>428</v>
      </c>
      <c r="C538" s="13" t="s">
        <v>638</v>
      </c>
      <c r="D538" s="13" t="s">
        <v>223</v>
      </c>
      <c r="E538" s="13" t="s">
        <v>29</v>
      </c>
      <c r="F538" s="13" t="s">
        <v>30</v>
      </c>
      <c r="G538" s="14">
        <v>120000</v>
      </c>
      <c r="H538" s="14">
        <v>16016.18</v>
      </c>
      <c r="I538" s="14">
        <v>0</v>
      </c>
      <c r="J538" s="14">
        <f>+G538*2.87%</f>
        <v>3444</v>
      </c>
      <c r="K538" s="14">
        <f>G538*7.1%</f>
        <v>8520</v>
      </c>
      <c r="L538" s="14">
        <f>G538*1.15%</f>
        <v>1380</v>
      </c>
      <c r="M538" s="14">
        <f>+G538*3.04%</f>
        <v>3648</v>
      </c>
      <c r="N538" s="14">
        <f>G538*7.09%</f>
        <v>8508</v>
      </c>
      <c r="O538" s="14">
        <v>3174.76</v>
      </c>
      <c r="P538" s="14">
        <f>J538+K538+L538+M538+N538</f>
        <v>25500</v>
      </c>
      <c r="Q538" s="14">
        <v>2830.0099999999984</v>
      </c>
      <c r="R538" s="14">
        <f>+J538+M538+O538+Q538+H538+I538</f>
        <v>29112.949999999997</v>
      </c>
      <c r="S538" s="14">
        <f>+N538+L538+K538</f>
        <v>18408</v>
      </c>
      <c r="T538" s="14">
        <f>+G538-R538</f>
        <v>90887.05</v>
      </c>
      <c r="U538" s="60">
        <f>+AH538-T538</f>
        <v>0</v>
      </c>
      <c r="V538" t="s">
        <v>638</v>
      </c>
      <c r="W538" t="s">
        <v>223</v>
      </c>
      <c r="X538" t="s">
        <v>1847</v>
      </c>
      <c r="Y538">
        <v>2</v>
      </c>
      <c r="Z538" s="33">
        <v>120000</v>
      </c>
      <c r="AA538">
        <v>0</v>
      </c>
      <c r="AB538" s="33">
        <v>120000</v>
      </c>
      <c r="AC538" s="33">
        <v>3444</v>
      </c>
      <c r="AD538" s="33">
        <v>16016.18</v>
      </c>
      <c r="AE538" s="33">
        <v>3648</v>
      </c>
      <c r="AF538" s="33">
        <v>6004.77</v>
      </c>
      <c r="AG538" s="33">
        <v>29112.95</v>
      </c>
      <c r="AH538" s="33">
        <v>90887.05</v>
      </c>
      <c r="AI538" s="33" t="s">
        <v>1977</v>
      </c>
      <c r="AJ538" s="33"/>
      <c r="AL538" s="35"/>
      <c r="AM538" s="35"/>
    </row>
    <row r="539" spans="1:39" ht="15.95" customHeight="1" x14ac:dyDescent="0.25">
      <c r="A539" s="11">
        <f t="shared" si="8"/>
        <v>520</v>
      </c>
      <c r="B539" s="12" t="s">
        <v>428</v>
      </c>
      <c r="C539" s="13" t="s">
        <v>639</v>
      </c>
      <c r="D539" s="13" t="s">
        <v>111</v>
      </c>
      <c r="E539" s="13" t="s">
        <v>29</v>
      </c>
      <c r="F539" s="13" t="s">
        <v>30</v>
      </c>
      <c r="G539" s="14">
        <v>120000</v>
      </c>
      <c r="H539" s="14">
        <v>16809.87</v>
      </c>
      <c r="I539" s="14">
        <v>0</v>
      </c>
      <c r="J539" s="14">
        <f>+G539*2.87%</f>
        <v>3444</v>
      </c>
      <c r="K539" s="14">
        <f>G539*7.1%</f>
        <v>8520</v>
      </c>
      <c r="L539" s="14">
        <f>G539*1.15%</f>
        <v>1380</v>
      </c>
      <c r="M539" s="14">
        <f>+G539*3.04%</f>
        <v>3648</v>
      </c>
      <c r="N539" s="14">
        <f>G539*7.09%</f>
        <v>8508</v>
      </c>
      <c r="O539" s="14">
        <v>0</v>
      </c>
      <c r="P539" s="14">
        <f>J539+K539+L539+M539+N539</f>
        <v>25500</v>
      </c>
      <c r="Q539" s="14">
        <f>+AF539</f>
        <v>3670.01</v>
      </c>
      <c r="R539" s="14">
        <f>+J539+M539+O539+Q539+H539+I539</f>
        <v>27571.879999999997</v>
      </c>
      <c r="S539" s="14">
        <f>+N539+L539+K539</f>
        <v>18408</v>
      </c>
      <c r="T539" s="14">
        <f>+G539-R539</f>
        <v>92428.12</v>
      </c>
      <c r="U539" s="60">
        <f>+AH539-T539</f>
        <v>0</v>
      </c>
      <c r="V539" t="s">
        <v>639</v>
      </c>
      <c r="W539" t="s">
        <v>111</v>
      </c>
      <c r="X539" t="s">
        <v>1832</v>
      </c>
      <c r="Y539">
        <v>1</v>
      </c>
      <c r="Z539" s="33">
        <v>120000</v>
      </c>
      <c r="AA539">
        <v>0</v>
      </c>
      <c r="AB539" s="33">
        <v>120000</v>
      </c>
      <c r="AC539" s="33">
        <v>3444</v>
      </c>
      <c r="AD539" s="33">
        <v>16809.87</v>
      </c>
      <c r="AE539" s="33">
        <v>3648</v>
      </c>
      <c r="AF539" s="33">
        <v>3670.01</v>
      </c>
      <c r="AG539" s="33">
        <v>27571.88</v>
      </c>
      <c r="AH539" s="33">
        <v>92428.12</v>
      </c>
      <c r="AI539" s="33" t="s">
        <v>1977</v>
      </c>
      <c r="AJ539" s="33"/>
      <c r="AK539" s="35">
        <f>+U539</f>
        <v>0</v>
      </c>
      <c r="AL539" s="35"/>
      <c r="AM539" s="35"/>
    </row>
    <row r="540" spans="1:39" ht="15.95" customHeight="1" x14ac:dyDescent="0.25">
      <c r="A540" s="11">
        <f t="shared" si="8"/>
        <v>521</v>
      </c>
      <c r="B540" s="12" t="s">
        <v>428</v>
      </c>
      <c r="C540" s="13" t="s">
        <v>640</v>
      </c>
      <c r="D540" s="13" t="s">
        <v>1050</v>
      </c>
      <c r="E540" s="13" t="s">
        <v>29</v>
      </c>
      <c r="F540" s="13" t="s">
        <v>35</v>
      </c>
      <c r="G540" s="14">
        <v>120000</v>
      </c>
      <c r="H540" s="14">
        <v>16413.02</v>
      </c>
      <c r="I540" s="14">
        <v>0</v>
      </c>
      <c r="J540" s="14">
        <f>+G540*2.87%</f>
        <v>3444</v>
      </c>
      <c r="K540" s="14">
        <f>G540*7.1%</f>
        <v>8520</v>
      </c>
      <c r="L540" s="14">
        <f>G540*1.15%</f>
        <v>1380</v>
      </c>
      <c r="M540" s="14">
        <f>+G540*3.04%</f>
        <v>3648</v>
      </c>
      <c r="N540" s="14">
        <f>G540*7.09%</f>
        <v>8508</v>
      </c>
      <c r="O540" s="14">
        <v>1587.38</v>
      </c>
      <c r="P540" s="14">
        <f>J540+K540+L540+M540+N540</f>
        <v>25500</v>
      </c>
      <c r="Q540" s="14">
        <v>15165.010000000002</v>
      </c>
      <c r="R540" s="14">
        <f>+J540+M540+O540+Q540+H540+I540</f>
        <v>40257.410000000003</v>
      </c>
      <c r="S540" s="14">
        <f>+N540+L540+K540</f>
        <v>18408</v>
      </c>
      <c r="T540" s="14">
        <f>+G540-R540</f>
        <v>79742.59</v>
      </c>
      <c r="U540" s="60">
        <f>+AH540-T540</f>
        <v>0</v>
      </c>
      <c r="V540" t="s">
        <v>640</v>
      </c>
      <c r="W540" t="s">
        <v>1050</v>
      </c>
      <c r="X540" t="s">
        <v>1942</v>
      </c>
      <c r="Y540">
        <v>6</v>
      </c>
      <c r="Z540" s="33">
        <v>120000</v>
      </c>
      <c r="AA540">
        <v>0</v>
      </c>
      <c r="AB540" s="33">
        <v>120000</v>
      </c>
      <c r="AC540" s="33">
        <v>3444</v>
      </c>
      <c r="AD540" s="33">
        <v>16413.02</v>
      </c>
      <c r="AE540" s="33">
        <v>3648</v>
      </c>
      <c r="AF540" s="33">
        <v>16752.39</v>
      </c>
      <c r="AG540" s="33">
        <v>40257.410000000003</v>
      </c>
      <c r="AH540" s="33">
        <v>79742.59</v>
      </c>
      <c r="AI540" s="33" t="s">
        <v>1977</v>
      </c>
      <c r="AJ540" s="33"/>
      <c r="AL540" s="35"/>
      <c r="AM540" s="35"/>
    </row>
    <row r="541" spans="1:39" ht="15.95" customHeight="1" x14ac:dyDescent="0.25">
      <c r="A541" s="11">
        <f t="shared" si="8"/>
        <v>522</v>
      </c>
      <c r="B541" s="12" t="s">
        <v>428</v>
      </c>
      <c r="C541" s="13" t="s">
        <v>641</v>
      </c>
      <c r="D541" s="13" t="s">
        <v>223</v>
      </c>
      <c r="E541" s="13" t="s">
        <v>29</v>
      </c>
      <c r="F541" s="13" t="s">
        <v>35</v>
      </c>
      <c r="G541" s="14">
        <v>120000</v>
      </c>
      <c r="H541" s="14">
        <v>16809.87</v>
      </c>
      <c r="I541" s="14">
        <v>0</v>
      </c>
      <c r="J541" s="14">
        <f>+G541*2.87%</f>
        <v>3444</v>
      </c>
      <c r="K541" s="14">
        <f>G541*7.1%</f>
        <v>8520</v>
      </c>
      <c r="L541" s="14">
        <f>G541*1.15%</f>
        <v>1380</v>
      </c>
      <c r="M541" s="14">
        <f>+G541*3.04%</f>
        <v>3648</v>
      </c>
      <c r="N541" s="14">
        <f>G541*7.09%</f>
        <v>8508</v>
      </c>
      <c r="O541" s="14">
        <v>0</v>
      </c>
      <c r="P541" s="14">
        <f>J541+K541+L541+M541+N541</f>
        <v>25500</v>
      </c>
      <c r="Q541" s="14">
        <f>+AF541</f>
        <v>14146.01</v>
      </c>
      <c r="R541" s="14">
        <f>+J541+M541+O541+Q541+H541+I541</f>
        <v>38047.880000000005</v>
      </c>
      <c r="S541" s="14">
        <f>+N541+L541+K541</f>
        <v>18408</v>
      </c>
      <c r="T541" s="14">
        <f>+G541-R541</f>
        <v>81952.12</v>
      </c>
      <c r="U541" s="60">
        <f>+AH541-T541</f>
        <v>0</v>
      </c>
      <c r="V541" t="s">
        <v>641</v>
      </c>
      <c r="W541" t="s">
        <v>223</v>
      </c>
      <c r="X541" t="s">
        <v>1836</v>
      </c>
      <c r="Y541">
        <v>3</v>
      </c>
      <c r="Z541" s="33">
        <v>120000</v>
      </c>
      <c r="AA541">
        <v>0</v>
      </c>
      <c r="AB541" s="33">
        <v>120000</v>
      </c>
      <c r="AC541" s="33">
        <v>3444</v>
      </c>
      <c r="AD541" s="33">
        <v>16809.87</v>
      </c>
      <c r="AE541" s="33">
        <v>3648</v>
      </c>
      <c r="AF541" s="33">
        <v>14146.01</v>
      </c>
      <c r="AG541" s="33">
        <v>38047.879999999997</v>
      </c>
      <c r="AH541" s="33">
        <v>81952.12</v>
      </c>
      <c r="AI541" s="33" t="s">
        <v>1977</v>
      </c>
      <c r="AJ541" s="33"/>
      <c r="AL541" s="35"/>
      <c r="AM541" s="35"/>
    </row>
    <row r="542" spans="1:39" ht="15.95" customHeight="1" x14ac:dyDescent="0.25">
      <c r="A542" s="11">
        <f t="shared" si="8"/>
        <v>523</v>
      </c>
      <c r="B542" s="12" t="s">
        <v>428</v>
      </c>
      <c r="C542" s="13" t="s">
        <v>642</v>
      </c>
      <c r="D542" s="13" t="s">
        <v>223</v>
      </c>
      <c r="E542" s="13" t="s">
        <v>29</v>
      </c>
      <c r="F542" s="13" t="s">
        <v>30</v>
      </c>
      <c r="G542" s="14">
        <v>120000</v>
      </c>
      <c r="H542" s="14">
        <v>16809.87</v>
      </c>
      <c r="I542" s="14">
        <v>0</v>
      </c>
      <c r="J542" s="14">
        <f>+G542*2.87%</f>
        <v>3444</v>
      </c>
      <c r="K542" s="14">
        <f>G542*7.1%</f>
        <v>8520</v>
      </c>
      <c r="L542" s="14">
        <f>G542*1.15%</f>
        <v>1380</v>
      </c>
      <c r="M542" s="14">
        <f>+G542*3.04%</f>
        <v>3648</v>
      </c>
      <c r="N542" s="14">
        <f>G542*7.09%</f>
        <v>8508</v>
      </c>
      <c r="O542" s="14">
        <v>0</v>
      </c>
      <c r="P542" s="14">
        <f>J542+K542+L542+M542+N542</f>
        <v>25500</v>
      </c>
      <c r="Q542" s="14">
        <f>+AF542</f>
        <v>5783.21</v>
      </c>
      <c r="R542" s="14">
        <f>+J542+M542+O542+Q542+H542+I542</f>
        <v>29685.079999999998</v>
      </c>
      <c r="S542" s="14">
        <f>+N542+L542+K542</f>
        <v>18408</v>
      </c>
      <c r="T542" s="14">
        <f>+G542-R542</f>
        <v>90314.92</v>
      </c>
      <c r="U542" s="60">
        <f>+AH542-T542</f>
        <v>0</v>
      </c>
      <c r="V542" t="s">
        <v>642</v>
      </c>
      <c r="W542" t="s">
        <v>223</v>
      </c>
      <c r="X542" t="s">
        <v>1851</v>
      </c>
      <c r="Y542">
        <v>4</v>
      </c>
      <c r="Z542" s="33">
        <v>120000</v>
      </c>
      <c r="AA542">
        <v>0</v>
      </c>
      <c r="AB542" s="33">
        <v>120000</v>
      </c>
      <c r="AC542" s="33">
        <v>3444</v>
      </c>
      <c r="AD542" s="33">
        <v>16809.87</v>
      </c>
      <c r="AE542" s="33">
        <v>3648</v>
      </c>
      <c r="AF542" s="33">
        <v>5783.21</v>
      </c>
      <c r="AG542" s="33">
        <v>29685.08</v>
      </c>
      <c r="AH542" s="33">
        <v>90314.92</v>
      </c>
      <c r="AI542" s="33" t="s">
        <v>1977</v>
      </c>
      <c r="AJ542" s="33"/>
      <c r="AL542" s="35"/>
      <c r="AM542" s="35"/>
    </row>
    <row r="543" spans="1:39" ht="15.95" customHeight="1" x14ac:dyDescent="0.25">
      <c r="A543" s="11">
        <f t="shared" si="8"/>
        <v>524</v>
      </c>
      <c r="B543" s="12" t="s">
        <v>428</v>
      </c>
      <c r="C543" s="13" t="s">
        <v>643</v>
      </c>
      <c r="D543" s="13" t="s">
        <v>223</v>
      </c>
      <c r="E543" s="13" t="s">
        <v>29</v>
      </c>
      <c r="F543" s="13" t="s">
        <v>35</v>
      </c>
      <c r="G543" s="14">
        <v>120000</v>
      </c>
      <c r="H543" s="14">
        <v>16809.87</v>
      </c>
      <c r="I543" s="14">
        <v>0</v>
      </c>
      <c r="J543" s="14">
        <f>+G543*2.87%</f>
        <v>3444</v>
      </c>
      <c r="K543" s="14">
        <f>G543*7.1%</f>
        <v>8520</v>
      </c>
      <c r="L543" s="14">
        <f>G543*1.15%</f>
        <v>1380</v>
      </c>
      <c r="M543" s="14">
        <f>+G543*3.04%</f>
        <v>3648</v>
      </c>
      <c r="N543" s="14">
        <f>G543*7.09%</f>
        <v>8508</v>
      </c>
      <c r="O543" s="14">
        <v>0</v>
      </c>
      <c r="P543" s="14">
        <f>J543+K543+L543+M543+N543</f>
        <v>25500</v>
      </c>
      <c r="Q543" s="14">
        <f>+AF543</f>
        <v>1830.01</v>
      </c>
      <c r="R543" s="14">
        <f>+J543+M543+O543+Q543+H543+I543</f>
        <v>25731.879999999997</v>
      </c>
      <c r="S543" s="14">
        <f>+N543+L543+K543</f>
        <v>18408</v>
      </c>
      <c r="T543" s="14">
        <f>+G543-R543</f>
        <v>94268.12</v>
      </c>
      <c r="U543" s="60">
        <f>+AH543-T543</f>
        <v>0</v>
      </c>
      <c r="V543" t="s">
        <v>643</v>
      </c>
      <c r="W543" t="s">
        <v>223</v>
      </c>
      <c r="X543" t="s">
        <v>1955</v>
      </c>
      <c r="Y543">
        <v>5</v>
      </c>
      <c r="Z543" s="33">
        <v>120000</v>
      </c>
      <c r="AA543">
        <v>0</v>
      </c>
      <c r="AB543" s="33">
        <v>120000</v>
      </c>
      <c r="AC543" s="33">
        <v>3444</v>
      </c>
      <c r="AD543" s="33">
        <v>16809.87</v>
      </c>
      <c r="AE543" s="33">
        <v>3648</v>
      </c>
      <c r="AF543" s="33">
        <v>1830.01</v>
      </c>
      <c r="AG543" s="33">
        <v>25731.88</v>
      </c>
      <c r="AH543" s="33">
        <v>94268.12</v>
      </c>
      <c r="AI543" s="33" t="s">
        <v>1977</v>
      </c>
      <c r="AJ543" s="33"/>
      <c r="AL543" s="35"/>
      <c r="AM543" s="35"/>
    </row>
    <row r="544" spans="1:39" ht="15.95" customHeight="1" x14ac:dyDescent="0.25">
      <c r="A544" s="11">
        <f t="shared" si="8"/>
        <v>525</v>
      </c>
      <c r="B544" s="12" t="s">
        <v>1086</v>
      </c>
      <c r="C544" s="13" t="s">
        <v>1085</v>
      </c>
      <c r="D544" s="13" t="s">
        <v>103</v>
      </c>
      <c r="E544" s="13" t="s">
        <v>29</v>
      </c>
      <c r="F544" s="13" t="s">
        <v>35</v>
      </c>
      <c r="G544" s="14">
        <v>30000</v>
      </c>
      <c r="H544" s="14">
        <v>0</v>
      </c>
      <c r="I544" s="14">
        <v>0</v>
      </c>
      <c r="J544" s="14">
        <f>+G544*2.87%</f>
        <v>861</v>
      </c>
      <c r="K544" s="14">
        <f>G544*7.1%</f>
        <v>2130</v>
      </c>
      <c r="L544" s="14">
        <f>G544*1.15%</f>
        <v>345</v>
      </c>
      <c r="M544" s="14">
        <f>+G544*3.04%</f>
        <v>912</v>
      </c>
      <c r="N544" s="14">
        <f>G544*7.09%</f>
        <v>2127</v>
      </c>
      <c r="O544" s="14">
        <v>0</v>
      </c>
      <c r="P544" s="14">
        <f>J544+K544+L544+M544+N544</f>
        <v>6375</v>
      </c>
      <c r="Q544" s="14">
        <f>+AF544</f>
        <v>0</v>
      </c>
      <c r="R544" s="14">
        <f>+J544+M544+O544+Q544+H544+I544</f>
        <v>1773</v>
      </c>
      <c r="S544" s="14">
        <f>+N544+L544+K544</f>
        <v>4602</v>
      </c>
      <c r="T544" s="14">
        <f>+G544-R544</f>
        <v>28227</v>
      </c>
      <c r="U544" s="60">
        <f>+AH544-T544</f>
        <v>0</v>
      </c>
      <c r="V544" t="s">
        <v>1085</v>
      </c>
      <c r="W544" t="s">
        <v>103</v>
      </c>
      <c r="X544" t="s">
        <v>1698</v>
      </c>
      <c r="Y544">
        <v>30</v>
      </c>
      <c r="Z544" s="33">
        <v>30000</v>
      </c>
      <c r="AA544">
        <v>0</v>
      </c>
      <c r="AB544" s="33">
        <v>30000</v>
      </c>
      <c r="AC544">
        <v>861</v>
      </c>
      <c r="AD544">
        <v>0</v>
      </c>
      <c r="AE544">
        <v>912</v>
      </c>
      <c r="AF544">
        <v>0</v>
      </c>
      <c r="AG544" s="33">
        <v>1773</v>
      </c>
      <c r="AH544" s="33">
        <v>28227</v>
      </c>
      <c r="AI544" s="33" t="s">
        <v>1975</v>
      </c>
      <c r="AJ544" s="33"/>
      <c r="AK544"/>
      <c r="AL544" s="35"/>
      <c r="AM544" s="35"/>
    </row>
    <row r="545" spans="1:39" ht="15.95" customHeight="1" x14ac:dyDescent="0.25">
      <c r="A545" s="26"/>
      <c r="B545" s="27" t="s">
        <v>644</v>
      </c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60">
        <f>+AH545-T545</f>
        <v>0</v>
      </c>
      <c r="V545" s="33"/>
      <c r="W545"/>
      <c r="X545"/>
      <c r="Y545"/>
      <c r="Z545"/>
      <c r="AA545" s="33"/>
      <c r="AB545"/>
      <c r="AC545" s="33"/>
      <c r="AD545" s="33"/>
      <c r="AE545" s="33"/>
      <c r="AF545" s="33"/>
      <c r="AG545" s="33"/>
      <c r="AH545" s="33"/>
      <c r="AI545" s="33"/>
      <c r="AJ545" s="33"/>
      <c r="AL545" s="35"/>
      <c r="AM545" s="35"/>
    </row>
    <row r="546" spans="1:39" ht="15.95" customHeight="1" x14ac:dyDescent="0.25">
      <c r="A546" s="11">
        <v>526</v>
      </c>
      <c r="B546" s="12" t="s">
        <v>325</v>
      </c>
      <c r="C546" s="13" t="s">
        <v>645</v>
      </c>
      <c r="D546" s="13" t="s">
        <v>1059</v>
      </c>
      <c r="E546" s="13" t="s">
        <v>29</v>
      </c>
      <c r="F546" s="13" t="s">
        <v>30</v>
      </c>
      <c r="G546" s="14">
        <v>195500</v>
      </c>
      <c r="H546" s="14">
        <v>34633.800000000003</v>
      </c>
      <c r="I546" s="14">
        <v>0</v>
      </c>
      <c r="J546" s="14">
        <f>+G546*2.87%</f>
        <v>5610.85</v>
      </c>
      <c r="K546" s="14">
        <f>G546*7.1%</f>
        <v>13880.499999999998</v>
      </c>
      <c r="L546" s="14">
        <f>G546*1.15%</f>
        <v>2248.25</v>
      </c>
      <c r="M546" s="14">
        <v>5685.41</v>
      </c>
      <c r="N546" s="14">
        <f>G546*7.09%</f>
        <v>13860.95</v>
      </c>
      <c r="O546" s="14">
        <v>0</v>
      </c>
      <c r="P546" s="14">
        <f>J546+K546+L546+M546+N546</f>
        <v>41285.96</v>
      </c>
      <c r="Q546" s="14">
        <f>+AF546</f>
        <v>2962.51</v>
      </c>
      <c r="R546" s="14">
        <f>+J546+M546+O546+Q546+H546+I546</f>
        <v>48892.570000000007</v>
      </c>
      <c r="S546" s="14">
        <f>+N546+L546+K546</f>
        <v>29989.699999999997</v>
      </c>
      <c r="T546" s="14">
        <f>+G546-R546</f>
        <v>146607.43</v>
      </c>
      <c r="U546" s="60">
        <f>+AH546-T546</f>
        <v>0</v>
      </c>
      <c r="V546" t="s">
        <v>645</v>
      </c>
      <c r="W546" t="s">
        <v>1059</v>
      </c>
      <c r="X546" t="s">
        <v>1863</v>
      </c>
      <c r="Y546">
        <v>1</v>
      </c>
      <c r="Z546" s="33">
        <v>195500</v>
      </c>
      <c r="AA546">
        <v>0</v>
      </c>
      <c r="AB546" s="33">
        <v>195500</v>
      </c>
      <c r="AC546" s="33">
        <v>5610.85</v>
      </c>
      <c r="AD546" s="33">
        <v>34633.800000000003</v>
      </c>
      <c r="AE546" s="33">
        <v>5685.41</v>
      </c>
      <c r="AF546" s="33">
        <v>2962.51</v>
      </c>
      <c r="AG546" s="33">
        <v>48892.57</v>
      </c>
      <c r="AH546" s="33">
        <v>146607.43</v>
      </c>
      <c r="AI546" s="33" t="s">
        <v>1977</v>
      </c>
      <c r="AJ546" s="33"/>
      <c r="AK546"/>
      <c r="AL546" s="35"/>
      <c r="AM546" s="35"/>
    </row>
    <row r="547" spans="1:39" ht="15.95" customHeight="1" x14ac:dyDescent="0.25">
      <c r="A547" s="11">
        <f t="shared" si="8"/>
        <v>527</v>
      </c>
      <c r="B547" s="12" t="s">
        <v>325</v>
      </c>
      <c r="C547" s="13" t="s">
        <v>1019</v>
      </c>
      <c r="D547" s="13" t="s">
        <v>127</v>
      </c>
      <c r="E547" s="13" t="s">
        <v>29</v>
      </c>
      <c r="F547" s="13" t="s">
        <v>30</v>
      </c>
      <c r="G547" s="14">
        <v>30000</v>
      </c>
      <c r="H547" s="14">
        <v>0</v>
      </c>
      <c r="I547" s="14">
        <v>0</v>
      </c>
      <c r="J547" s="14">
        <f>+G547*2.87%</f>
        <v>861</v>
      </c>
      <c r="K547" s="14">
        <f>G547*7.1%</f>
        <v>2130</v>
      </c>
      <c r="L547" s="14">
        <f>G547*1.15%</f>
        <v>345</v>
      </c>
      <c r="M547" s="14">
        <f>+G547*3.04%</f>
        <v>912</v>
      </c>
      <c r="N547" s="14">
        <f>G547*7.09%</f>
        <v>2127</v>
      </c>
      <c r="O547" s="14">
        <v>0</v>
      </c>
      <c r="P547" s="14">
        <f>J547+K547+L547+M547+N547</f>
        <v>6375</v>
      </c>
      <c r="Q547" s="14">
        <f>+AF547</f>
        <v>0</v>
      </c>
      <c r="R547" s="14">
        <f>+J547+M547+O547+Q547+H547+I547</f>
        <v>1773</v>
      </c>
      <c r="S547" s="14">
        <f>+N547+L547+K547</f>
        <v>4602</v>
      </c>
      <c r="T547" s="14">
        <f>+G547-R547</f>
        <v>28227</v>
      </c>
      <c r="U547" s="60">
        <f>+AH547-T547</f>
        <v>0</v>
      </c>
      <c r="V547" t="s">
        <v>1019</v>
      </c>
      <c r="W547" t="s">
        <v>127</v>
      </c>
      <c r="X547" t="s">
        <v>1436</v>
      </c>
      <c r="Y547">
        <v>3</v>
      </c>
      <c r="Z547" s="33">
        <v>30000</v>
      </c>
      <c r="AA547">
        <v>0</v>
      </c>
      <c r="AB547" s="33">
        <v>30000</v>
      </c>
      <c r="AC547">
        <v>861</v>
      </c>
      <c r="AD547">
        <v>0</v>
      </c>
      <c r="AE547">
        <v>912</v>
      </c>
      <c r="AF547">
        <v>0</v>
      </c>
      <c r="AG547" s="33">
        <v>1773</v>
      </c>
      <c r="AH547" s="33">
        <v>28227</v>
      </c>
      <c r="AI547" s="33" t="s">
        <v>1975</v>
      </c>
      <c r="AJ547" s="33"/>
      <c r="AL547" s="35"/>
      <c r="AM547" s="35"/>
    </row>
    <row r="548" spans="1:39" ht="15.95" customHeight="1" x14ac:dyDescent="0.25">
      <c r="A548" s="11">
        <f t="shared" si="8"/>
        <v>528</v>
      </c>
      <c r="B548" s="12" t="s">
        <v>325</v>
      </c>
      <c r="C548" s="13" t="s">
        <v>1020</v>
      </c>
      <c r="D548" s="13" t="s">
        <v>358</v>
      </c>
      <c r="E548" s="13" t="s">
        <v>29</v>
      </c>
      <c r="F548" s="13" t="s">
        <v>35</v>
      </c>
      <c r="G548" s="14">
        <v>30000</v>
      </c>
      <c r="H548" s="14">
        <v>0</v>
      </c>
      <c r="I548" s="14">
        <v>0</v>
      </c>
      <c r="J548" s="14">
        <f>+G548*2.87%</f>
        <v>861</v>
      </c>
      <c r="K548" s="14">
        <f>G548*7.1%</f>
        <v>2130</v>
      </c>
      <c r="L548" s="14">
        <f>G548*1.15%</f>
        <v>345</v>
      </c>
      <c r="M548" s="14">
        <f>+G548*3.04%</f>
        <v>912</v>
      </c>
      <c r="N548" s="14">
        <f>G548*7.09%</f>
        <v>2127</v>
      </c>
      <c r="O548" s="14">
        <v>0</v>
      </c>
      <c r="P548" s="14">
        <f>J548+K548+L548+M548+N548</f>
        <v>6375</v>
      </c>
      <c r="Q548" s="14">
        <f>+AF548</f>
        <v>0</v>
      </c>
      <c r="R548" s="14">
        <f>+J548+M548+O548+Q548+H548+I548</f>
        <v>1773</v>
      </c>
      <c r="S548" s="14">
        <f>+N548+L548+K548</f>
        <v>4602</v>
      </c>
      <c r="T548" s="14">
        <f>+G548-R548</f>
        <v>28227</v>
      </c>
      <c r="U548" s="60">
        <f>+AH548-T548</f>
        <v>0</v>
      </c>
      <c r="V548" t="s">
        <v>1020</v>
      </c>
      <c r="W548" t="s">
        <v>358</v>
      </c>
      <c r="X548" t="s">
        <v>1437</v>
      </c>
      <c r="Y548">
        <v>5</v>
      </c>
      <c r="Z548" s="33">
        <v>30000</v>
      </c>
      <c r="AA548">
        <v>0</v>
      </c>
      <c r="AB548" s="33">
        <v>30000</v>
      </c>
      <c r="AC548">
        <v>861</v>
      </c>
      <c r="AD548">
        <v>0</v>
      </c>
      <c r="AE548">
        <v>912</v>
      </c>
      <c r="AF548">
        <v>0</v>
      </c>
      <c r="AG548" s="33">
        <v>1773</v>
      </c>
      <c r="AH548" s="33">
        <v>28227</v>
      </c>
      <c r="AI548" s="33" t="s">
        <v>1975</v>
      </c>
      <c r="AJ548" s="33"/>
      <c r="AL548" s="35"/>
      <c r="AM548" s="35"/>
    </row>
    <row r="549" spans="1:39" ht="15.95" customHeight="1" x14ac:dyDescent="0.25">
      <c r="A549" s="11">
        <f t="shared" si="8"/>
        <v>529</v>
      </c>
      <c r="B549" s="12" t="s">
        <v>347</v>
      </c>
      <c r="C549" s="13" t="s">
        <v>646</v>
      </c>
      <c r="D549" s="13" t="s">
        <v>103</v>
      </c>
      <c r="E549" s="13" t="s">
        <v>29</v>
      </c>
      <c r="F549" s="13" t="s">
        <v>30</v>
      </c>
      <c r="G549" s="14">
        <v>30000</v>
      </c>
      <c r="H549" s="14">
        <v>0</v>
      </c>
      <c r="I549" s="14"/>
      <c r="J549" s="14">
        <f>+G549*2.87%</f>
        <v>861</v>
      </c>
      <c r="K549" s="14">
        <f>G549*7.1%</f>
        <v>2130</v>
      </c>
      <c r="L549" s="14">
        <f>G549*1.15%</f>
        <v>345</v>
      </c>
      <c r="M549" s="14">
        <f>+G549*3.04%</f>
        <v>912</v>
      </c>
      <c r="N549" s="14">
        <f>G549*7.09%</f>
        <v>2127</v>
      </c>
      <c r="O549" s="14">
        <v>0</v>
      </c>
      <c r="P549" s="14">
        <f>J549+K549+L549+M549+N549</f>
        <v>6375</v>
      </c>
      <c r="Q549" s="14">
        <f>+AF549</f>
        <v>0</v>
      </c>
      <c r="R549" s="14">
        <f>+J549+M549+O549+Q549+H549+I549</f>
        <v>1773</v>
      </c>
      <c r="S549" s="14">
        <f>+N549+L549+K549</f>
        <v>4602</v>
      </c>
      <c r="T549" s="14">
        <f>+G549-R549</f>
        <v>28227</v>
      </c>
      <c r="U549" s="60">
        <f>+AH549-T549</f>
        <v>0</v>
      </c>
      <c r="V549" t="s">
        <v>646</v>
      </c>
      <c r="W549" t="s">
        <v>103</v>
      </c>
      <c r="X549" t="s">
        <v>1426</v>
      </c>
      <c r="Y549">
        <v>3</v>
      </c>
      <c r="Z549" s="33">
        <v>30000</v>
      </c>
      <c r="AA549">
        <v>0</v>
      </c>
      <c r="AB549" s="33">
        <v>30000</v>
      </c>
      <c r="AC549">
        <v>861</v>
      </c>
      <c r="AD549">
        <v>0</v>
      </c>
      <c r="AE549">
        <v>912</v>
      </c>
      <c r="AF549">
        <v>0</v>
      </c>
      <c r="AG549" s="33">
        <v>1773</v>
      </c>
      <c r="AH549" s="33">
        <v>28227</v>
      </c>
      <c r="AI549" s="33" t="s">
        <v>1975</v>
      </c>
      <c r="AJ549" s="33"/>
      <c r="AL549" s="35"/>
      <c r="AM549" s="35"/>
    </row>
    <row r="550" spans="1:39" ht="15.95" customHeight="1" x14ac:dyDescent="0.25">
      <c r="A550" s="11">
        <f t="shared" si="8"/>
        <v>530</v>
      </c>
      <c r="B550" s="12" t="s">
        <v>329</v>
      </c>
      <c r="C550" s="13" t="s">
        <v>647</v>
      </c>
      <c r="D550" s="13" t="s">
        <v>331</v>
      </c>
      <c r="E550" s="13" t="s">
        <v>29</v>
      </c>
      <c r="F550" s="13" t="s">
        <v>35</v>
      </c>
      <c r="G550" s="14">
        <v>45000</v>
      </c>
      <c r="H550" s="14">
        <v>1148.33</v>
      </c>
      <c r="I550" s="14">
        <v>0</v>
      </c>
      <c r="J550" s="14">
        <f>+G550*2.87%</f>
        <v>1291.5</v>
      </c>
      <c r="K550" s="14">
        <f>G550*7.1%</f>
        <v>3194.9999999999995</v>
      </c>
      <c r="L550" s="14">
        <f>G550*1.15%</f>
        <v>517.5</v>
      </c>
      <c r="M550" s="14">
        <f>+G550*3.04%</f>
        <v>1368</v>
      </c>
      <c r="N550" s="14">
        <f>G550*7.09%</f>
        <v>3190.5</v>
      </c>
      <c r="O550" s="14">
        <v>0</v>
      </c>
      <c r="P550" s="14">
        <f>J550+K550+L550+M550+N550</f>
        <v>9562.5</v>
      </c>
      <c r="Q550" s="14">
        <f>+AF550</f>
        <v>0</v>
      </c>
      <c r="R550" s="14">
        <f>+J550+M550+O550+Q550+H550+I550</f>
        <v>3807.83</v>
      </c>
      <c r="S550" s="14">
        <f>+N550+L550+K550</f>
        <v>6903</v>
      </c>
      <c r="T550" s="14">
        <f>+G550-R550</f>
        <v>41192.17</v>
      </c>
      <c r="U550" s="60">
        <f>+AH550-T550</f>
        <v>0</v>
      </c>
      <c r="V550" t="s">
        <v>647</v>
      </c>
      <c r="W550" t="s">
        <v>331</v>
      </c>
      <c r="X550" t="s">
        <v>1445</v>
      </c>
      <c r="Y550">
        <v>21</v>
      </c>
      <c r="Z550" s="33">
        <v>45000</v>
      </c>
      <c r="AA550">
        <v>0</v>
      </c>
      <c r="AB550" s="33">
        <v>45000</v>
      </c>
      <c r="AC550" s="33">
        <v>1291.5</v>
      </c>
      <c r="AD550" s="33">
        <v>1148.33</v>
      </c>
      <c r="AE550" s="33">
        <v>1368</v>
      </c>
      <c r="AF550">
        <v>0</v>
      </c>
      <c r="AG550" s="33">
        <v>3807.83</v>
      </c>
      <c r="AH550" s="33">
        <v>41192.17</v>
      </c>
      <c r="AI550" s="33" t="s">
        <v>1975</v>
      </c>
      <c r="AJ550" s="33"/>
      <c r="AL550" s="35"/>
      <c r="AM550" s="35"/>
    </row>
    <row r="551" spans="1:39" ht="15.95" customHeight="1" x14ac:dyDescent="0.25">
      <c r="A551" s="11">
        <f t="shared" si="8"/>
        <v>531</v>
      </c>
      <c r="B551" s="12" t="s">
        <v>329</v>
      </c>
      <c r="C551" s="13" t="s">
        <v>648</v>
      </c>
      <c r="D551" s="13" t="s">
        <v>32</v>
      </c>
      <c r="E551" s="13" t="s">
        <v>29</v>
      </c>
      <c r="F551" s="13" t="s">
        <v>35</v>
      </c>
      <c r="G551" s="14">
        <v>40000</v>
      </c>
      <c r="H551" s="14">
        <v>442.65</v>
      </c>
      <c r="I551" s="14">
        <v>0</v>
      </c>
      <c r="J551" s="14">
        <f>+G551*2.87%</f>
        <v>1148</v>
      </c>
      <c r="K551" s="14">
        <f>G551*7.1%</f>
        <v>2839.9999999999995</v>
      </c>
      <c r="L551" s="14">
        <f>G551*1.15%</f>
        <v>460</v>
      </c>
      <c r="M551" s="14">
        <f>+G551*3.04%</f>
        <v>1216</v>
      </c>
      <c r="N551" s="14">
        <f>G551*7.09%</f>
        <v>2836</v>
      </c>
      <c r="O551" s="14">
        <v>0</v>
      </c>
      <c r="P551" s="14">
        <f>J551+K551+L551+M551+N551</f>
        <v>8500</v>
      </c>
      <c r="Q551" s="14">
        <f>+AF551</f>
        <v>0</v>
      </c>
      <c r="R551" s="14">
        <f>+J551+M551+O551+Q551+H551+I551</f>
        <v>2806.65</v>
      </c>
      <c r="S551" s="14">
        <f>+N551+L551+K551</f>
        <v>6136</v>
      </c>
      <c r="T551" s="14">
        <f>+G551-R551</f>
        <v>37193.35</v>
      </c>
      <c r="U551" s="60">
        <f>+AH551-T551</f>
        <v>0</v>
      </c>
      <c r="V551" t="s">
        <v>648</v>
      </c>
      <c r="W551" t="s">
        <v>32</v>
      </c>
      <c r="X551" t="s">
        <v>1739</v>
      </c>
      <c r="Y551">
        <v>10</v>
      </c>
      <c r="Z551" s="33">
        <v>40000</v>
      </c>
      <c r="AA551">
        <v>0</v>
      </c>
      <c r="AB551" s="33">
        <v>40000</v>
      </c>
      <c r="AC551" s="33">
        <v>1148</v>
      </c>
      <c r="AD551">
        <v>442.65</v>
      </c>
      <c r="AE551" s="33">
        <v>1216</v>
      </c>
      <c r="AF551">
        <v>0</v>
      </c>
      <c r="AG551" s="33">
        <v>2806.65</v>
      </c>
      <c r="AH551" s="33">
        <v>37193.35</v>
      </c>
      <c r="AI551" s="33" t="s">
        <v>1975</v>
      </c>
      <c r="AJ551" s="33"/>
      <c r="AL551" s="35"/>
      <c r="AM551" s="35"/>
    </row>
    <row r="552" spans="1:39" ht="15.95" customHeight="1" x14ac:dyDescent="0.25">
      <c r="A552" s="11">
        <f t="shared" si="8"/>
        <v>532</v>
      </c>
      <c r="B552" s="12" t="s">
        <v>329</v>
      </c>
      <c r="C552" s="13" t="s">
        <v>649</v>
      </c>
      <c r="D552" s="13" t="s">
        <v>1070</v>
      </c>
      <c r="E552" s="13" t="s">
        <v>29</v>
      </c>
      <c r="F552" s="13" t="s">
        <v>30</v>
      </c>
      <c r="G552" s="14">
        <v>115000</v>
      </c>
      <c r="H552" s="14">
        <v>18456.439999999999</v>
      </c>
      <c r="I552" s="14">
        <v>0</v>
      </c>
      <c r="J552" s="14">
        <f>+G552*2.87%</f>
        <v>3300.5</v>
      </c>
      <c r="K552" s="14">
        <f>G552*7.1%</f>
        <v>8164.9999999999991</v>
      </c>
      <c r="L552" s="14">
        <f>G552*1.15%</f>
        <v>1322.5</v>
      </c>
      <c r="M552" s="14">
        <f>+G552*3.04%</f>
        <v>3496</v>
      </c>
      <c r="N552" s="14">
        <f>G552*7.09%</f>
        <v>8153.5000000000009</v>
      </c>
      <c r="O552" s="14">
        <v>0</v>
      </c>
      <c r="P552" s="14">
        <f>J552+K552+L552+M552+N552</f>
        <v>24437.5</v>
      </c>
      <c r="Q552" s="14">
        <f>+AF552</f>
        <v>1755.01</v>
      </c>
      <c r="R552" s="14">
        <f>+J552+M552+O552+Q552+H552+I552</f>
        <v>27007.949999999997</v>
      </c>
      <c r="S552" s="14">
        <f>+N552+L552+K552</f>
        <v>17641</v>
      </c>
      <c r="T552" s="14">
        <f>+G552-R552</f>
        <v>87992.05</v>
      </c>
      <c r="U552" s="60">
        <f>+AH552-T552</f>
        <v>0</v>
      </c>
      <c r="V552" t="s">
        <v>649</v>
      </c>
      <c r="W552" t="s">
        <v>1070</v>
      </c>
      <c r="X552" t="s">
        <v>1950</v>
      </c>
      <c r="Y552">
        <v>18</v>
      </c>
      <c r="Z552" s="33">
        <v>115000</v>
      </c>
      <c r="AA552">
        <v>0</v>
      </c>
      <c r="AB552" s="33">
        <v>115000</v>
      </c>
      <c r="AC552" s="33">
        <v>3300.5</v>
      </c>
      <c r="AD552" s="33">
        <v>18456.439999999999</v>
      </c>
      <c r="AE552" s="33">
        <v>3496</v>
      </c>
      <c r="AF552" s="33">
        <v>1755.01</v>
      </c>
      <c r="AG552" s="33">
        <v>27007.95</v>
      </c>
      <c r="AH552" s="33">
        <v>87992.05</v>
      </c>
      <c r="AI552" s="33" t="s">
        <v>1977</v>
      </c>
      <c r="AJ552" s="33"/>
      <c r="AL552" s="35"/>
      <c r="AM552" s="35"/>
    </row>
    <row r="553" spans="1:39" ht="15.95" customHeight="1" x14ac:dyDescent="0.25">
      <c r="A553" s="11">
        <f t="shared" si="8"/>
        <v>533</v>
      </c>
      <c r="B553" s="12" t="s">
        <v>329</v>
      </c>
      <c r="C553" s="13" t="s">
        <v>650</v>
      </c>
      <c r="D553" s="13" t="s">
        <v>328</v>
      </c>
      <c r="E553" s="13" t="s">
        <v>29</v>
      </c>
      <c r="F553" s="13" t="s">
        <v>30</v>
      </c>
      <c r="G553" s="14">
        <v>45000</v>
      </c>
      <c r="H553" s="14">
        <v>1148.33</v>
      </c>
      <c r="I553" s="14">
        <v>0</v>
      </c>
      <c r="J553" s="14">
        <f>+G553*2.87%</f>
        <v>1291.5</v>
      </c>
      <c r="K553" s="14">
        <f>G553*7.1%</f>
        <v>3194.9999999999995</v>
      </c>
      <c r="L553" s="14">
        <f>G553*1.15%</f>
        <v>517.5</v>
      </c>
      <c r="M553" s="14">
        <f>+G553*3.04%</f>
        <v>1368</v>
      </c>
      <c r="N553" s="14">
        <f>G553*7.09%</f>
        <v>3190.5</v>
      </c>
      <c r="O553" s="14">
        <v>0</v>
      </c>
      <c r="P553" s="14">
        <f>J553+K553+L553+M553+N553</f>
        <v>9562.5</v>
      </c>
      <c r="Q553" s="14">
        <f>+AF553</f>
        <v>0</v>
      </c>
      <c r="R553" s="14">
        <f>+J553+M553+O553+Q553+H553+I553</f>
        <v>3807.83</v>
      </c>
      <c r="S553" s="14">
        <f>+N553+L553+K553</f>
        <v>6903</v>
      </c>
      <c r="T553" s="14">
        <f>+G553-R553</f>
        <v>41192.17</v>
      </c>
      <c r="U553" s="60">
        <f>+AH553-T553</f>
        <v>0</v>
      </c>
      <c r="V553" t="s">
        <v>650</v>
      </c>
      <c r="W553" t="s">
        <v>328</v>
      </c>
      <c r="X553" t="s">
        <v>1286</v>
      </c>
      <c r="Y553">
        <v>23</v>
      </c>
      <c r="Z553" s="33">
        <v>45000</v>
      </c>
      <c r="AA553">
        <v>0</v>
      </c>
      <c r="AB553" s="33">
        <v>45000</v>
      </c>
      <c r="AC553" s="33">
        <v>1291.5</v>
      </c>
      <c r="AD553" s="33">
        <v>1148.33</v>
      </c>
      <c r="AE553" s="33">
        <v>1368</v>
      </c>
      <c r="AF553">
        <v>0</v>
      </c>
      <c r="AG553" s="33">
        <v>3807.83</v>
      </c>
      <c r="AH553" s="33">
        <v>41192.17</v>
      </c>
      <c r="AI553" s="33" t="s">
        <v>1975</v>
      </c>
      <c r="AJ553" s="33"/>
      <c r="AL553" s="35"/>
      <c r="AM553" s="35"/>
    </row>
    <row r="554" spans="1:39" ht="15.95" customHeight="1" x14ac:dyDescent="0.25">
      <c r="A554" s="11">
        <f t="shared" si="8"/>
        <v>534</v>
      </c>
      <c r="B554" s="12" t="s">
        <v>329</v>
      </c>
      <c r="C554" s="13" t="s">
        <v>651</v>
      </c>
      <c r="D554" s="13" t="s">
        <v>549</v>
      </c>
      <c r="E554" s="13" t="s">
        <v>29</v>
      </c>
      <c r="F554" s="13" t="s">
        <v>30</v>
      </c>
      <c r="G554" s="14">
        <v>30000</v>
      </c>
      <c r="H554" s="14">
        <v>0</v>
      </c>
      <c r="I554" s="14">
        <v>0</v>
      </c>
      <c r="J554" s="14">
        <f>+G554*2.87%</f>
        <v>861</v>
      </c>
      <c r="K554" s="14">
        <f>G554*7.1%</f>
        <v>2130</v>
      </c>
      <c r="L554" s="14">
        <f>G554*1.15%</f>
        <v>345</v>
      </c>
      <c r="M554" s="14">
        <f>+G554*3.04%</f>
        <v>912</v>
      </c>
      <c r="N554" s="14">
        <f>G554*7.09%</f>
        <v>2127</v>
      </c>
      <c r="O554" s="14">
        <v>0</v>
      </c>
      <c r="P554" s="14">
        <f>J554+K554+L554+M554+N554</f>
        <v>6375</v>
      </c>
      <c r="Q554" s="14">
        <f>+AF554</f>
        <v>2046</v>
      </c>
      <c r="R554" s="14">
        <f>+J554+M554+O554+Q554+H554+I554</f>
        <v>3819</v>
      </c>
      <c r="S554" s="14">
        <f>+N554+L554+K554</f>
        <v>4602</v>
      </c>
      <c r="T554" s="14">
        <f>+G554-R554</f>
        <v>26181</v>
      </c>
      <c r="U554" s="60">
        <f>+AH554-T554</f>
        <v>0</v>
      </c>
      <c r="V554" t="s">
        <v>651</v>
      </c>
      <c r="W554" t="s">
        <v>549</v>
      </c>
      <c r="X554" t="s">
        <v>1730</v>
      </c>
      <c r="Y554">
        <v>26</v>
      </c>
      <c r="Z554" s="33">
        <v>30000</v>
      </c>
      <c r="AA554">
        <v>0</v>
      </c>
      <c r="AB554" s="33">
        <v>30000</v>
      </c>
      <c r="AC554">
        <v>861</v>
      </c>
      <c r="AD554">
        <v>0</v>
      </c>
      <c r="AE554">
        <v>912</v>
      </c>
      <c r="AF554" s="33">
        <v>2046</v>
      </c>
      <c r="AG554" s="33">
        <v>3819</v>
      </c>
      <c r="AH554" s="33">
        <v>26181</v>
      </c>
      <c r="AI554" s="33" t="s">
        <v>1975</v>
      </c>
      <c r="AJ554" s="33"/>
      <c r="AL554" s="35"/>
      <c r="AM554" s="35"/>
    </row>
    <row r="555" spans="1:39" ht="15.95" customHeight="1" x14ac:dyDescent="0.25">
      <c r="A555" s="11">
        <f t="shared" si="8"/>
        <v>535</v>
      </c>
      <c r="B555" s="12" t="s">
        <v>329</v>
      </c>
      <c r="C555" s="13" t="s">
        <v>652</v>
      </c>
      <c r="D555" s="13" t="s">
        <v>1052</v>
      </c>
      <c r="E555" s="13" t="s">
        <v>44</v>
      </c>
      <c r="F555" s="13" t="s">
        <v>30</v>
      </c>
      <c r="G555" s="14">
        <v>45000</v>
      </c>
      <c r="H555" s="14">
        <v>910.22</v>
      </c>
      <c r="I555" s="14">
        <v>0</v>
      </c>
      <c r="J555" s="14">
        <f>+G555*2.87%</f>
        <v>1291.5</v>
      </c>
      <c r="K555" s="14">
        <f>G555*7.1%</f>
        <v>3194.9999999999995</v>
      </c>
      <c r="L555" s="14">
        <f>G555*1.15%</f>
        <v>517.5</v>
      </c>
      <c r="M555" s="14">
        <f>+G555*3.04%</f>
        <v>1368</v>
      </c>
      <c r="N555" s="14">
        <f>G555*7.09%</f>
        <v>3190.5</v>
      </c>
      <c r="O555" s="14">
        <v>1587.38</v>
      </c>
      <c r="P555" s="14">
        <f>J555+K555+L555+M555+N555</f>
        <v>9562.5</v>
      </c>
      <c r="Q555" s="14">
        <v>0</v>
      </c>
      <c r="R555" s="14">
        <f>+J555+M555+O555+Q555+H555+I555</f>
        <v>5157.1000000000004</v>
      </c>
      <c r="S555" s="14">
        <f>+N555+L555+K555</f>
        <v>6903</v>
      </c>
      <c r="T555" s="14">
        <f>+G555-R555</f>
        <v>39842.9</v>
      </c>
      <c r="U555" s="60">
        <f>+AH555-T555</f>
        <v>0</v>
      </c>
      <c r="V555" t="s">
        <v>652</v>
      </c>
      <c r="W555" t="s">
        <v>1052</v>
      </c>
      <c r="X555" t="s">
        <v>1431</v>
      </c>
      <c r="Y555">
        <v>7</v>
      </c>
      <c r="Z555" s="33">
        <v>45000</v>
      </c>
      <c r="AA555">
        <v>0</v>
      </c>
      <c r="AB555" s="33">
        <v>45000</v>
      </c>
      <c r="AC555" s="33">
        <v>1291.5</v>
      </c>
      <c r="AD555">
        <v>910.22</v>
      </c>
      <c r="AE555" s="33">
        <v>1368</v>
      </c>
      <c r="AF555" s="33">
        <v>1587.38</v>
      </c>
      <c r="AG555" s="33">
        <v>5157.1000000000004</v>
      </c>
      <c r="AH555" s="33">
        <v>39842.9</v>
      </c>
      <c r="AI555" s="33" t="s">
        <v>1975</v>
      </c>
      <c r="AJ555" s="33"/>
      <c r="AL555" s="35"/>
      <c r="AM555" s="35"/>
    </row>
    <row r="556" spans="1:39" ht="15.95" customHeight="1" x14ac:dyDescent="0.25">
      <c r="A556" s="11">
        <f t="shared" si="8"/>
        <v>536</v>
      </c>
      <c r="B556" s="12" t="s">
        <v>329</v>
      </c>
      <c r="C556" s="13" t="s">
        <v>653</v>
      </c>
      <c r="D556" s="13" t="s">
        <v>32</v>
      </c>
      <c r="E556" s="13" t="s">
        <v>29</v>
      </c>
      <c r="F556" s="13" t="s">
        <v>30</v>
      </c>
      <c r="G556" s="14">
        <v>30000</v>
      </c>
      <c r="H556" s="14">
        <v>0</v>
      </c>
      <c r="I556" s="14">
        <v>0</v>
      </c>
      <c r="J556" s="14">
        <f>+G556*2.87%</f>
        <v>861</v>
      </c>
      <c r="K556" s="14">
        <f>G556*7.1%</f>
        <v>2130</v>
      </c>
      <c r="L556" s="14">
        <f>G556*1.15%</f>
        <v>345</v>
      </c>
      <c r="M556" s="14">
        <f>+G556*3.04%</f>
        <v>912</v>
      </c>
      <c r="N556" s="14">
        <f>G556*7.09%</f>
        <v>2127</v>
      </c>
      <c r="O556" s="14">
        <v>0</v>
      </c>
      <c r="P556" s="14">
        <f>J556+K556+L556+M556+N556</f>
        <v>6375</v>
      </c>
      <c r="Q556" s="14">
        <f>+AF556</f>
        <v>0</v>
      </c>
      <c r="R556" s="14">
        <f>+J556+M556+O556+Q556+H556+I556</f>
        <v>1773</v>
      </c>
      <c r="S556" s="14">
        <f>+N556+L556+K556</f>
        <v>4602</v>
      </c>
      <c r="T556" s="14">
        <f>+G556-R556</f>
        <v>28227</v>
      </c>
      <c r="U556" s="60">
        <f>+AH556-T556</f>
        <v>0</v>
      </c>
      <c r="V556" t="s">
        <v>653</v>
      </c>
      <c r="W556" t="s">
        <v>32</v>
      </c>
      <c r="X556" t="s">
        <v>1427</v>
      </c>
      <c r="Y556">
        <v>12</v>
      </c>
      <c r="Z556" s="33">
        <v>30000</v>
      </c>
      <c r="AA556">
        <v>0</v>
      </c>
      <c r="AB556" s="33">
        <v>30000</v>
      </c>
      <c r="AC556">
        <v>861</v>
      </c>
      <c r="AD556">
        <v>0</v>
      </c>
      <c r="AE556">
        <v>912</v>
      </c>
      <c r="AF556">
        <v>0</v>
      </c>
      <c r="AG556" s="33">
        <v>1773</v>
      </c>
      <c r="AH556" s="33">
        <v>28227</v>
      </c>
      <c r="AI556" s="33" t="s">
        <v>1975</v>
      </c>
      <c r="AJ556" s="33"/>
      <c r="AL556" s="35"/>
      <c r="AM556" s="35"/>
    </row>
    <row r="557" spans="1:39" ht="15.95" customHeight="1" x14ac:dyDescent="0.25">
      <c r="A557" s="11">
        <f t="shared" si="8"/>
        <v>537</v>
      </c>
      <c r="B557" s="12" t="s">
        <v>329</v>
      </c>
      <c r="C557" s="13" t="s">
        <v>654</v>
      </c>
      <c r="D557" s="13" t="s">
        <v>103</v>
      </c>
      <c r="E557" s="13" t="s">
        <v>29</v>
      </c>
      <c r="F557" s="13" t="s">
        <v>30</v>
      </c>
      <c r="G557" s="14">
        <v>30000</v>
      </c>
      <c r="H557" s="14">
        <v>0</v>
      </c>
      <c r="I557" s="14">
        <v>0</v>
      </c>
      <c r="J557" s="14">
        <f>+G557*2.87%</f>
        <v>861</v>
      </c>
      <c r="K557" s="14">
        <f>G557*7.1%</f>
        <v>2130</v>
      </c>
      <c r="L557" s="14">
        <f>G557*1.15%</f>
        <v>345</v>
      </c>
      <c r="M557" s="14">
        <f>+G557*3.04%</f>
        <v>912</v>
      </c>
      <c r="N557" s="14">
        <f>G557*7.09%</f>
        <v>2127</v>
      </c>
      <c r="O557" s="14">
        <v>0</v>
      </c>
      <c r="P557" s="14">
        <f>J557+K557+L557+M557+N557</f>
        <v>6375</v>
      </c>
      <c r="Q557" s="14">
        <f>+AF557</f>
        <v>0</v>
      </c>
      <c r="R557" s="14">
        <f>+J557+M557+O557+Q557+H557+I557</f>
        <v>1773</v>
      </c>
      <c r="S557" s="14">
        <f>+N557+L557+K557</f>
        <v>4602</v>
      </c>
      <c r="T557" s="14">
        <f>+G557-R557</f>
        <v>28227</v>
      </c>
      <c r="U557" s="60">
        <f>+AH557-T557</f>
        <v>0</v>
      </c>
      <c r="V557" t="s">
        <v>654</v>
      </c>
      <c r="W557" t="s">
        <v>103</v>
      </c>
      <c r="X557" t="s">
        <v>1745</v>
      </c>
      <c r="Y557">
        <v>28</v>
      </c>
      <c r="Z557" s="33">
        <v>30000</v>
      </c>
      <c r="AA557">
        <v>0</v>
      </c>
      <c r="AB557" s="33">
        <v>30000</v>
      </c>
      <c r="AC557">
        <v>861</v>
      </c>
      <c r="AD557">
        <v>0</v>
      </c>
      <c r="AE557">
        <v>912</v>
      </c>
      <c r="AF557">
        <v>0</v>
      </c>
      <c r="AG557" s="33">
        <v>1773</v>
      </c>
      <c r="AH557" s="33">
        <v>28227</v>
      </c>
      <c r="AI557" s="33" t="s">
        <v>1975</v>
      </c>
      <c r="AJ557" s="33"/>
      <c r="AL557" s="35"/>
      <c r="AM557" s="35"/>
    </row>
    <row r="558" spans="1:39" ht="15.95" customHeight="1" x14ac:dyDescent="0.25">
      <c r="A558" s="11">
        <f t="shared" si="8"/>
        <v>538</v>
      </c>
      <c r="B558" s="12" t="s">
        <v>329</v>
      </c>
      <c r="C558" s="13" t="s">
        <v>655</v>
      </c>
      <c r="D558" s="13" t="s">
        <v>236</v>
      </c>
      <c r="E558" s="13" t="s">
        <v>44</v>
      </c>
      <c r="F558" s="13" t="s">
        <v>35</v>
      </c>
      <c r="G558" s="14">
        <v>65000</v>
      </c>
      <c r="H558" s="14">
        <v>4427.58</v>
      </c>
      <c r="I558" s="14">
        <v>0</v>
      </c>
      <c r="J558" s="14">
        <f>+G558*2.87%</f>
        <v>1865.5</v>
      </c>
      <c r="K558" s="14">
        <f>G558*7.1%</f>
        <v>4615</v>
      </c>
      <c r="L558" s="14">
        <f>G558*1.15%</f>
        <v>747.5</v>
      </c>
      <c r="M558" s="14">
        <f>+G558*3.04%</f>
        <v>1976</v>
      </c>
      <c r="N558" s="14">
        <f>G558*7.09%</f>
        <v>4608.5</v>
      </c>
      <c r="O558" s="14">
        <v>0</v>
      </c>
      <c r="P558" s="14">
        <f>J558+K558+L558+M558+N558</f>
        <v>13812.5</v>
      </c>
      <c r="Q558" s="14">
        <f>+AF558</f>
        <v>500</v>
      </c>
      <c r="R558" s="14">
        <f>+J558+M558+O558+Q558+H558+I558</f>
        <v>8769.08</v>
      </c>
      <c r="S558" s="14">
        <f>+N558+L558+K558</f>
        <v>9971</v>
      </c>
      <c r="T558" s="14">
        <f>+G558-R558</f>
        <v>56230.92</v>
      </c>
      <c r="U558" s="60">
        <f>+AH558-T558</f>
        <v>0</v>
      </c>
      <c r="V558" t="s">
        <v>655</v>
      </c>
      <c r="W558" t="s">
        <v>236</v>
      </c>
      <c r="X558" t="s">
        <v>1413</v>
      </c>
      <c r="Y558">
        <v>5</v>
      </c>
      <c r="Z558" s="33">
        <v>65000</v>
      </c>
      <c r="AA558">
        <v>0</v>
      </c>
      <c r="AB558" s="33">
        <v>65000</v>
      </c>
      <c r="AC558" s="33">
        <v>1865.5</v>
      </c>
      <c r="AD558" s="33">
        <v>4427.58</v>
      </c>
      <c r="AE558" s="33">
        <v>1976</v>
      </c>
      <c r="AF558">
        <v>500</v>
      </c>
      <c r="AG558" s="33">
        <v>8769.08</v>
      </c>
      <c r="AH558" s="33">
        <v>56230.92</v>
      </c>
      <c r="AI558" s="33" t="s">
        <v>1975</v>
      </c>
      <c r="AJ558" s="33"/>
      <c r="AL558" s="35"/>
      <c r="AM558" s="35"/>
    </row>
    <row r="559" spans="1:39" ht="15.95" customHeight="1" x14ac:dyDescent="0.25">
      <c r="A559" s="11">
        <f t="shared" si="8"/>
        <v>539</v>
      </c>
      <c r="B559" s="12" t="s">
        <v>329</v>
      </c>
      <c r="C559" s="13" t="s">
        <v>656</v>
      </c>
      <c r="D559" s="13" t="s">
        <v>32</v>
      </c>
      <c r="E559" s="13" t="s">
        <v>29</v>
      </c>
      <c r="F559" s="13" t="s">
        <v>30</v>
      </c>
      <c r="G559" s="14">
        <v>30000</v>
      </c>
      <c r="H559" s="14">
        <v>0</v>
      </c>
      <c r="I559" s="14">
        <v>0</v>
      </c>
      <c r="J559" s="14">
        <f>+G559*2.87%</f>
        <v>861</v>
      </c>
      <c r="K559" s="14">
        <f>G559*7.1%</f>
        <v>2130</v>
      </c>
      <c r="L559" s="14">
        <f>G559*1.15%</f>
        <v>345</v>
      </c>
      <c r="M559" s="14">
        <f>+G559*3.04%</f>
        <v>912</v>
      </c>
      <c r="N559" s="14">
        <f>G559*7.09%</f>
        <v>2127</v>
      </c>
      <c r="O559" s="14">
        <v>0</v>
      </c>
      <c r="P559" s="14">
        <f>J559+K559+L559+M559+N559</f>
        <v>6375</v>
      </c>
      <c r="Q559" s="14">
        <f>+AF559</f>
        <v>0</v>
      </c>
      <c r="R559" s="14">
        <f>+J559+M559+O559+Q559+H559+I559</f>
        <v>1773</v>
      </c>
      <c r="S559" s="14">
        <f>+N559+L559+K559</f>
        <v>4602</v>
      </c>
      <c r="T559" s="14">
        <f>+G559-R559</f>
        <v>28227</v>
      </c>
      <c r="U559" s="60">
        <f>+AH559-T559</f>
        <v>0</v>
      </c>
      <c r="V559" t="s">
        <v>656</v>
      </c>
      <c r="W559" t="s">
        <v>32</v>
      </c>
      <c r="X559" t="s">
        <v>1438</v>
      </c>
      <c r="Y559">
        <v>14</v>
      </c>
      <c r="Z559" s="33">
        <v>30000</v>
      </c>
      <c r="AA559">
        <v>0</v>
      </c>
      <c r="AB559" s="33">
        <v>30000</v>
      </c>
      <c r="AC559">
        <v>861</v>
      </c>
      <c r="AD559">
        <v>0</v>
      </c>
      <c r="AE559">
        <v>912</v>
      </c>
      <c r="AF559">
        <v>0</v>
      </c>
      <c r="AG559" s="33">
        <v>1773</v>
      </c>
      <c r="AH559" s="33">
        <v>28227</v>
      </c>
      <c r="AI559" s="33" t="s">
        <v>1975</v>
      </c>
      <c r="AJ559" s="33"/>
      <c r="AL559" s="35"/>
      <c r="AM559" s="35"/>
    </row>
    <row r="560" spans="1:39" ht="15.95" customHeight="1" x14ac:dyDescent="0.25">
      <c r="A560" s="11">
        <f t="shared" si="8"/>
        <v>540</v>
      </c>
      <c r="B560" s="12" t="s">
        <v>329</v>
      </c>
      <c r="C560" s="13" t="s">
        <v>657</v>
      </c>
      <c r="D560" s="13" t="s">
        <v>258</v>
      </c>
      <c r="E560" s="13" t="s">
        <v>44</v>
      </c>
      <c r="F560" s="13" t="s">
        <v>30</v>
      </c>
      <c r="G560" s="14">
        <v>42400</v>
      </c>
      <c r="H560" s="14">
        <v>8744.69</v>
      </c>
      <c r="I560" s="14">
        <v>0</v>
      </c>
      <c r="J560" s="14">
        <f>+G560*2.87%</f>
        <v>1216.8799999999999</v>
      </c>
      <c r="K560" s="14">
        <f>G560*7.1%</f>
        <v>3010.3999999999996</v>
      </c>
      <c r="L560" s="14">
        <f>G560*1.15%</f>
        <v>487.59999999999997</v>
      </c>
      <c r="M560" s="14">
        <f>+G560*3.04%</f>
        <v>1288.96</v>
      </c>
      <c r="N560" s="14">
        <f>G560*7.09%</f>
        <v>3006.1600000000003</v>
      </c>
      <c r="O560" s="14">
        <v>1587.38</v>
      </c>
      <c r="P560" s="14">
        <f>J560+K560+L560+M560+N560</f>
        <v>9010</v>
      </c>
      <c r="Q560" s="14">
        <v>0</v>
      </c>
      <c r="R560" s="14">
        <f>+J560+M560+O560+Q560+H560+I560</f>
        <v>12837.91</v>
      </c>
      <c r="S560" s="14">
        <f>+N560+L560+K560</f>
        <v>6504.16</v>
      </c>
      <c r="T560" s="14">
        <f>+G560-R560</f>
        <v>29562.09</v>
      </c>
      <c r="U560" s="60">
        <f>+AH560-T560</f>
        <v>0</v>
      </c>
      <c r="V560" t="s">
        <v>657</v>
      </c>
      <c r="W560" t="s">
        <v>258</v>
      </c>
      <c r="X560" t="s">
        <v>1433</v>
      </c>
      <c r="Y560">
        <v>8</v>
      </c>
      <c r="Z560" s="33">
        <v>42400</v>
      </c>
      <c r="AA560">
        <v>0</v>
      </c>
      <c r="AB560" s="33">
        <v>42400</v>
      </c>
      <c r="AC560" s="33">
        <v>1216.8800000000001</v>
      </c>
      <c r="AD560" s="33">
        <v>8744.69</v>
      </c>
      <c r="AE560" s="33">
        <v>1288.96</v>
      </c>
      <c r="AF560" s="33">
        <v>1587.38</v>
      </c>
      <c r="AG560" s="33">
        <v>12837.91</v>
      </c>
      <c r="AH560" s="33">
        <v>29562.09</v>
      </c>
      <c r="AI560" s="33" t="s">
        <v>1975</v>
      </c>
      <c r="AJ560" s="33"/>
      <c r="AL560" s="35"/>
      <c r="AM560" s="35"/>
    </row>
    <row r="561" spans="1:39" ht="15.95" customHeight="1" x14ac:dyDescent="0.25">
      <c r="A561" s="11">
        <f t="shared" si="8"/>
        <v>541</v>
      </c>
      <c r="B561" s="12" t="s">
        <v>352</v>
      </c>
      <c r="C561" s="13" t="s">
        <v>658</v>
      </c>
      <c r="D561" s="13" t="s">
        <v>140</v>
      </c>
      <c r="E561" s="13" t="s">
        <v>44</v>
      </c>
      <c r="F561" s="13" t="s">
        <v>35</v>
      </c>
      <c r="G561" s="14">
        <v>45000</v>
      </c>
      <c r="H561" s="14">
        <v>1148.33</v>
      </c>
      <c r="I561" s="14">
        <v>0</v>
      </c>
      <c r="J561" s="14">
        <f>+G561*2.87%</f>
        <v>1291.5</v>
      </c>
      <c r="K561" s="14">
        <f>G561*7.1%</f>
        <v>3194.9999999999995</v>
      </c>
      <c r="L561" s="14">
        <f>G561*1.15%</f>
        <v>517.5</v>
      </c>
      <c r="M561" s="14">
        <f>+G561*3.04%</f>
        <v>1368</v>
      </c>
      <c r="N561" s="14">
        <f>G561*7.09%</f>
        <v>3190.5</v>
      </c>
      <c r="O561" s="14">
        <v>0</v>
      </c>
      <c r="P561" s="14">
        <f>J561+K561+L561+M561+N561</f>
        <v>9562.5</v>
      </c>
      <c r="Q561" s="14">
        <f>+AF561</f>
        <v>3046</v>
      </c>
      <c r="R561" s="14">
        <f>+J561+M561+O561+Q561+H561+I561</f>
        <v>6853.83</v>
      </c>
      <c r="S561" s="14">
        <f>+N561+L561+K561</f>
        <v>6903</v>
      </c>
      <c r="T561" s="14">
        <f>+G561-R561</f>
        <v>38146.17</v>
      </c>
      <c r="U561" s="60">
        <f>+AH561-T561</f>
        <v>0</v>
      </c>
      <c r="V561" t="s">
        <v>658</v>
      </c>
      <c r="W561" t="s">
        <v>140</v>
      </c>
      <c r="X561" t="s">
        <v>1274</v>
      </c>
      <c r="Y561">
        <v>3</v>
      </c>
      <c r="Z561" s="33">
        <v>45000</v>
      </c>
      <c r="AA561">
        <v>0</v>
      </c>
      <c r="AB561" s="33">
        <v>45000</v>
      </c>
      <c r="AC561" s="33">
        <v>1291.5</v>
      </c>
      <c r="AD561" s="33">
        <v>1148.33</v>
      </c>
      <c r="AE561" s="33">
        <v>1368</v>
      </c>
      <c r="AF561" s="33">
        <v>3046</v>
      </c>
      <c r="AG561" s="33">
        <v>6853.83</v>
      </c>
      <c r="AH561" s="33">
        <v>38146.17</v>
      </c>
      <c r="AI561" s="33" t="s">
        <v>1975</v>
      </c>
      <c r="AJ561" s="33"/>
      <c r="AL561" s="35"/>
      <c r="AM561" s="35"/>
    </row>
    <row r="562" spans="1:39" ht="15.95" customHeight="1" x14ac:dyDescent="0.25">
      <c r="A562" s="11">
        <f t="shared" si="8"/>
        <v>542</v>
      </c>
      <c r="B562" s="12" t="s">
        <v>212</v>
      </c>
      <c r="C562" s="13" t="s">
        <v>659</v>
      </c>
      <c r="D562" s="13" t="s">
        <v>165</v>
      </c>
      <c r="E562" s="13" t="s">
        <v>29</v>
      </c>
      <c r="F562" s="13" t="s">
        <v>30</v>
      </c>
      <c r="G562" s="14">
        <v>22000</v>
      </c>
      <c r="H562" s="14">
        <v>0</v>
      </c>
      <c r="I562" s="14">
        <v>0</v>
      </c>
      <c r="J562" s="14">
        <f>+G562*2.87%</f>
        <v>631.4</v>
      </c>
      <c r="K562" s="14">
        <f>G562*7.1%</f>
        <v>1561.9999999999998</v>
      </c>
      <c r="L562" s="14">
        <f>G562*1.15%</f>
        <v>253</v>
      </c>
      <c r="M562" s="14">
        <f>+G562*3.04%</f>
        <v>668.8</v>
      </c>
      <c r="N562" s="14">
        <f>G562*7.09%</f>
        <v>1559.8000000000002</v>
      </c>
      <c r="O562" s="14">
        <v>0</v>
      </c>
      <c r="P562" s="14">
        <f>J562+K562+L562+M562+N562</f>
        <v>4675</v>
      </c>
      <c r="Q562" s="14">
        <f>+AF562</f>
        <v>12946.05</v>
      </c>
      <c r="R562" s="14">
        <f>+J562+M562+O562+Q562+H562+I562</f>
        <v>14246.25</v>
      </c>
      <c r="S562" s="14">
        <f>+N562+L562+K562</f>
        <v>3374.8</v>
      </c>
      <c r="T562" s="14">
        <f>+G562-R562</f>
        <v>7753.75</v>
      </c>
      <c r="U562" s="60">
        <f>+AH562-T562</f>
        <v>0</v>
      </c>
      <c r="V562" t="s">
        <v>659</v>
      </c>
      <c r="W562" t="s">
        <v>165</v>
      </c>
      <c r="X562" t="s">
        <v>1973</v>
      </c>
      <c r="Y562">
        <v>12</v>
      </c>
      <c r="Z562" s="33">
        <v>22000</v>
      </c>
      <c r="AA562">
        <v>0</v>
      </c>
      <c r="AB562" s="33">
        <v>22000</v>
      </c>
      <c r="AC562">
        <v>631.4</v>
      </c>
      <c r="AD562">
        <v>0</v>
      </c>
      <c r="AE562">
        <v>668.8</v>
      </c>
      <c r="AF562" s="33">
        <v>12946.05</v>
      </c>
      <c r="AG562" s="33">
        <v>14246.25</v>
      </c>
      <c r="AH562" s="33">
        <v>7753.75</v>
      </c>
      <c r="AI562" s="33" t="s">
        <v>1978</v>
      </c>
      <c r="AJ562" s="33"/>
      <c r="AL562" s="35"/>
      <c r="AM562" s="35"/>
    </row>
    <row r="563" spans="1:39" ht="15.95" customHeight="1" x14ac:dyDescent="0.25">
      <c r="A563" s="11">
        <f t="shared" si="8"/>
        <v>543</v>
      </c>
      <c r="B563" s="12" t="s">
        <v>212</v>
      </c>
      <c r="C563" s="13" t="s">
        <v>660</v>
      </c>
      <c r="D563" s="13" t="s">
        <v>361</v>
      </c>
      <c r="E563" s="13" t="s">
        <v>29</v>
      </c>
      <c r="F563" s="13" t="s">
        <v>35</v>
      </c>
      <c r="G563" s="14">
        <v>30000</v>
      </c>
      <c r="H563" s="14">
        <v>0</v>
      </c>
      <c r="I563" s="14">
        <v>0</v>
      </c>
      <c r="J563" s="14">
        <f>+G563*2.87%</f>
        <v>861</v>
      </c>
      <c r="K563" s="14">
        <f>G563*7.1%</f>
        <v>2130</v>
      </c>
      <c r="L563" s="14">
        <f>G563*1.15%</f>
        <v>345</v>
      </c>
      <c r="M563" s="14">
        <f>+G563*3.04%</f>
        <v>912</v>
      </c>
      <c r="N563" s="14">
        <f>G563*7.09%</f>
        <v>2127</v>
      </c>
      <c r="O563" s="14">
        <v>0</v>
      </c>
      <c r="P563" s="14">
        <f>J563+K563+L563+M563+N563</f>
        <v>6375</v>
      </c>
      <c r="Q563" s="14">
        <f>+AF563</f>
        <v>0</v>
      </c>
      <c r="R563" s="14">
        <f>+J563+M563+O563+Q563+H563+I563</f>
        <v>1773</v>
      </c>
      <c r="S563" s="14">
        <f>+N563+L563+K563</f>
        <v>4602</v>
      </c>
      <c r="T563" s="14">
        <f>+G563-R563</f>
        <v>28227</v>
      </c>
      <c r="U563" s="60">
        <f>+AH563-T563</f>
        <v>0</v>
      </c>
      <c r="V563" t="s">
        <v>660</v>
      </c>
      <c r="W563" t="s">
        <v>361</v>
      </c>
      <c r="X563" t="s">
        <v>1428</v>
      </c>
      <c r="Y563">
        <v>22</v>
      </c>
      <c r="Z563" s="33">
        <v>30000</v>
      </c>
      <c r="AA563">
        <v>0</v>
      </c>
      <c r="AB563" s="33">
        <v>30000</v>
      </c>
      <c r="AC563">
        <v>861</v>
      </c>
      <c r="AD563">
        <v>0</v>
      </c>
      <c r="AE563">
        <v>912</v>
      </c>
      <c r="AF563">
        <v>0</v>
      </c>
      <c r="AG563" s="33">
        <v>1773</v>
      </c>
      <c r="AH563" s="33">
        <v>28227</v>
      </c>
      <c r="AI563" s="33" t="s">
        <v>1975</v>
      </c>
      <c r="AJ563" s="33"/>
      <c r="AL563" s="35"/>
      <c r="AM563" s="35"/>
    </row>
    <row r="564" spans="1:39" ht="15.95" customHeight="1" x14ac:dyDescent="0.25">
      <c r="A564" s="11">
        <f t="shared" si="8"/>
        <v>544</v>
      </c>
      <c r="B564" s="12" t="s">
        <v>212</v>
      </c>
      <c r="C564" s="13" t="s">
        <v>661</v>
      </c>
      <c r="D564" s="13" t="s">
        <v>361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>+G564*2.87%</f>
        <v>861</v>
      </c>
      <c r="K564" s="14">
        <f>G564*7.1%</f>
        <v>2130</v>
      </c>
      <c r="L564" s="14">
        <f>G564*1.15%</f>
        <v>345</v>
      </c>
      <c r="M564" s="14">
        <f>+G564*3.04%</f>
        <v>912</v>
      </c>
      <c r="N564" s="14">
        <f>G564*7.09%</f>
        <v>2127</v>
      </c>
      <c r="O564" s="14">
        <v>0</v>
      </c>
      <c r="P564" s="14">
        <f>J564+K564+L564+M564+N564</f>
        <v>6375</v>
      </c>
      <c r="Q564" s="14">
        <f>+AF564</f>
        <v>0</v>
      </c>
      <c r="R564" s="14">
        <f>+J564+M564+O564+Q564+H564+I564</f>
        <v>1773</v>
      </c>
      <c r="S564" s="14">
        <f>+N564+L564+K564</f>
        <v>4602</v>
      </c>
      <c r="T564" s="14">
        <f>+G564-R564</f>
        <v>28227</v>
      </c>
      <c r="U564" s="60">
        <f>+AH564-T564</f>
        <v>0</v>
      </c>
      <c r="V564" t="s">
        <v>661</v>
      </c>
      <c r="W564" t="s">
        <v>361</v>
      </c>
      <c r="X564" t="s">
        <v>1395</v>
      </c>
      <c r="Y564">
        <v>16</v>
      </c>
      <c r="Z564" s="33">
        <v>30000</v>
      </c>
      <c r="AA564">
        <v>0</v>
      </c>
      <c r="AB564" s="33">
        <v>30000</v>
      </c>
      <c r="AC564">
        <v>861</v>
      </c>
      <c r="AD564">
        <v>0</v>
      </c>
      <c r="AE564">
        <v>912</v>
      </c>
      <c r="AF564">
        <v>0</v>
      </c>
      <c r="AG564" s="33">
        <v>1773</v>
      </c>
      <c r="AH564" s="33">
        <v>28227</v>
      </c>
      <c r="AI564" s="33" t="s">
        <v>1975</v>
      </c>
      <c r="AJ564" s="33"/>
      <c r="AL564" s="35"/>
      <c r="AM564" s="35"/>
    </row>
    <row r="565" spans="1:39" ht="15.95" customHeight="1" x14ac:dyDescent="0.25">
      <c r="A565" s="11">
        <f t="shared" si="8"/>
        <v>545</v>
      </c>
      <c r="B565" s="12" t="s">
        <v>212</v>
      </c>
      <c r="C565" s="13" t="s">
        <v>662</v>
      </c>
      <c r="D565" s="13" t="s">
        <v>165</v>
      </c>
      <c r="E565" s="13" t="s">
        <v>29</v>
      </c>
      <c r="F565" s="13" t="s">
        <v>30</v>
      </c>
      <c r="G565" s="14">
        <v>22000</v>
      </c>
      <c r="H565" s="14">
        <v>0</v>
      </c>
      <c r="I565" s="14">
        <v>0</v>
      </c>
      <c r="J565" s="14">
        <f>+G565*2.87%</f>
        <v>631.4</v>
      </c>
      <c r="K565" s="14">
        <f>G565*7.1%</f>
        <v>1561.9999999999998</v>
      </c>
      <c r="L565" s="14">
        <f>G565*1.15%</f>
        <v>253</v>
      </c>
      <c r="M565" s="14">
        <f>+G565*3.04%</f>
        <v>668.8</v>
      </c>
      <c r="N565" s="14">
        <f>G565*7.09%</f>
        <v>1559.8000000000002</v>
      </c>
      <c r="O565" s="14">
        <v>0</v>
      </c>
      <c r="P565" s="14">
        <f>J565+K565+L565+M565+N565</f>
        <v>4675</v>
      </c>
      <c r="Q565" s="14">
        <f>+AF565</f>
        <v>12099.62</v>
      </c>
      <c r="R565" s="14">
        <f>+J565+M565+O565+Q565+H565+I565</f>
        <v>13399.82</v>
      </c>
      <c r="S565" s="14">
        <f>+N565+L565+K565</f>
        <v>3374.8</v>
      </c>
      <c r="T565" s="14">
        <f>+G565-R565</f>
        <v>8600.18</v>
      </c>
      <c r="U565" s="60">
        <f>+AH565-T565</f>
        <v>0</v>
      </c>
      <c r="V565" t="s">
        <v>662</v>
      </c>
      <c r="W565" t="s">
        <v>165</v>
      </c>
      <c r="X565" t="s">
        <v>1403</v>
      </c>
      <c r="Y565">
        <v>13</v>
      </c>
      <c r="Z565" s="33">
        <v>22000</v>
      </c>
      <c r="AA565">
        <v>0</v>
      </c>
      <c r="AB565" s="33">
        <v>22000</v>
      </c>
      <c r="AC565">
        <v>631.4</v>
      </c>
      <c r="AD565">
        <v>0</v>
      </c>
      <c r="AE565">
        <v>668.8</v>
      </c>
      <c r="AF565" s="33">
        <v>12099.62</v>
      </c>
      <c r="AG565" s="33">
        <v>13399.82</v>
      </c>
      <c r="AH565" s="33">
        <v>8600.18</v>
      </c>
      <c r="AI565" s="33" t="s">
        <v>1975</v>
      </c>
      <c r="AJ565" s="33"/>
      <c r="AL565" s="35"/>
      <c r="AM565" s="35"/>
    </row>
    <row r="566" spans="1:39" ht="15.95" customHeight="1" x14ac:dyDescent="0.25">
      <c r="A566" s="11">
        <f t="shared" si="8"/>
        <v>546</v>
      </c>
      <c r="B566" s="12" t="s">
        <v>212</v>
      </c>
      <c r="C566" s="13" t="s">
        <v>663</v>
      </c>
      <c r="D566" s="13" t="s">
        <v>191</v>
      </c>
      <c r="E566" s="13" t="s">
        <v>29</v>
      </c>
      <c r="F566" s="13" t="s">
        <v>35</v>
      </c>
      <c r="G566" s="14">
        <v>22000</v>
      </c>
      <c r="H566" s="14">
        <v>0</v>
      </c>
      <c r="I566" s="14">
        <v>0</v>
      </c>
      <c r="J566" s="14">
        <f>+G566*2.87%</f>
        <v>631.4</v>
      </c>
      <c r="K566" s="14">
        <f>G566*7.1%</f>
        <v>1561.9999999999998</v>
      </c>
      <c r="L566" s="14">
        <f>G566*1.15%</f>
        <v>253</v>
      </c>
      <c r="M566" s="14">
        <f>+G566*3.04%</f>
        <v>668.8</v>
      </c>
      <c r="N566" s="14">
        <f>G566*7.09%</f>
        <v>1559.8000000000002</v>
      </c>
      <c r="O566" s="14">
        <v>0</v>
      </c>
      <c r="P566" s="14">
        <f>J566+K566+L566+M566+N566</f>
        <v>4675</v>
      </c>
      <c r="Q566" s="14">
        <f>+AF566</f>
        <v>0</v>
      </c>
      <c r="R566" s="14">
        <f>+J566+M566+O566+Q566+H566+I566</f>
        <v>1300.1999999999998</v>
      </c>
      <c r="S566" s="14">
        <f>+N566+L566+K566</f>
        <v>3374.8</v>
      </c>
      <c r="T566" s="14">
        <f>+G566-R566</f>
        <v>20699.8</v>
      </c>
      <c r="U566" s="60">
        <f>+AH566-T566</f>
        <v>0</v>
      </c>
      <c r="V566" t="s">
        <v>663</v>
      </c>
      <c r="W566" t="s">
        <v>191</v>
      </c>
      <c r="X566" t="s">
        <v>1405</v>
      </c>
      <c r="Y566">
        <v>41</v>
      </c>
      <c r="Z566" s="33">
        <v>22000</v>
      </c>
      <c r="AA566">
        <v>0</v>
      </c>
      <c r="AB566" s="33">
        <v>22000</v>
      </c>
      <c r="AC566">
        <v>631.4</v>
      </c>
      <c r="AD566">
        <v>0</v>
      </c>
      <c r="AE566">
        <v>668.8</v>
      </c>
      <c r="AF566">
        <v>0</v>
      </c>
      <c r="AG566" s="33">
        <v>1300.2</v>
      </c>
      <c r="AH566" s="33">
        <v>20699.8</v>
      </c>
      <c r="AI566" s="33" t="s">
        <v>1975</v>
      </c>
      <c r="AJ566" s="33"/>
      <c r="AK566" s="35">
        <f>+U566</f>
        <v>0</v>
      </c>
      <c r="AL566" s="35"/>
      <c r="AM566" s="35"/>
    </row>
    <row r="567" spans="1:39" ht="15.95" customHeight="1" x14ac:dyDescent="0.25">
      <c r="A567" s="11">
        <f t="shared" si="8"/>
        <v>547</v>
      </c>
      <c r="B567" s="12" t="s">
        <v>212</v>
      </c>
      <c r="C567" s="13" t="s">
        <v>664</v>
      </c>
      <c r="D567" s="13" t="s">
        <v>165</v>
      </c>
      <c r="E567" s="13" t="s">
        <v>29</v>
      </c>
      <c r="F567" s="13" t="s">
        <v>35</v>
      </c>
      <c r="G567" s="14">
        <v>22000</v>
      </c>
      <c r="H567" s="14">
        <v>0</v>
      </c>
      <c r="I567" s="14">
        <v>0</v>
      </c>
      <c r="J567" s="14">
        <f>+G567*2.87%</f>
        <v>631.4</v>
      </c>
      <c r="K567" s="14">
        <f>G567*7.1%</f>
        <v>1561.9999999999998</v>
      </c>
      <c r="L567" s="14">
        <f>G567*1.15%</f>
        <v>253</v>
      </c>
      <c r="M567" s="14">
        <f>+G567*3.04%</f>
        <v>668.8</v>
      </c>
      <c r="N567" s="14">
        <f>G567*7.09%</f>
        <v>1559.8000000000002</v>
      </c>
      <c r="O567" s="14">
        <v>0</v>
      </c>
      <c r="P567" s="14">
        <f>J567+K567+L567+M567+N567</f>
        <v>4675</v>
      </c>
      <c r="Q567" s="14">
        <f>+AF567</f>
        <v>16435.04</v>
      </c>
      <c r="R567" s="14">
        <f>+J567+M567+O567+Q567+H567+I567</f>
        <v>17735.240000000002</v>
      </c>
      <c r="S567" s="14">
        <f>+N567+L567+K567</f>
        <v>3374.8</v>
      </c>
      <c r="T567" s="14">
        <f>+G567-R567</f>
        <v>4264.7599999999984</v>
      </c>
      <c r="U567" s="60">
        <f>+AH567-T567</f>
        <v>0</v>
      </c>
      <c r="V567" t="s">
        <v>664</v>
      </c>
      <c r="W567" t="s">
        <v>165</v>
      </c>
      <c r="X567" t="s">
        <v>1400</v>
      </c>
      <c r="Y567">
        <v>14</v>
      </c>
      <c r="Z567" s="33">
        <v>22000</v>
      </c>
      <c r="AA567">
        <v>0</v>
      </c>
      <c r="AB567" s="33">
        <v>22000</v>
      </c>
      <c r="AC567">
        <v>631.4</v>
      </c>
      <c r="AD567">
        <v>0</v>
      </c>
      <c r="AE567">
        <v>668.8</v>
      </c>
      <c r="AF567" s="33">
        <v>16435.04</v>
      </c>
      <c r="AG567" s="33">
        <v>17735.240000000002</v>
      </c>
      <c r="AH567" s="33">
        <v>4264.76</v>
      </c>
      <c r="AI567" s="33" t="s">
        <v>1975</v>
      </c>
      <c r="AJ567" s="33"/>
      <c r="AL567" s="35"/>
      <c r="AM567" s="35"/>
    </row>
    <row r="568" spans="1:39" s="3" customFormat="1" ht="15" x14ac:dyDescent="0.25">
      <c r="A568" s="11">
        <f t="shared" si="8"/>
        <v>548</v>
      </c>
      <c r="B568" s="12" t="s">
        <v>212</v>
      </c>
      <c r="C568" s="13" t="s">
        <v>665</v>
      </c>
      <c r="D568" s="13" t="s">
        <v>165</v>
      </c>
      <c r="E568" s="13" t="s">
        <v>29</v>
      </c>
      <c r="F568" s="13" t="s">
        <v>35</v>
      </c>
      <c r="G568" s="14">
        <v>22000</v>
      </c>
      <c r="H568" s="14">
        <v>0</v>
      </c>
      <c r="I568" s="14">
        <v>0</v>
      </c>
      <c r="J568" s="14">
        <f>+G568*2.87%</f>
        <v>631.4</v>
      </c>
      <c r="K568" s="14">
        <f>G568*7.1%</f>
        <v>1561.9999999999998</v>
      </c>
      <c r="L568" s="14">
        <f>G568*1.15%</f>
        <v>253</v>
      </c>
      <c r="M568" s="14">
        <f>+G568*3.04%</f>
        <v>668.8</v>
      </c>
      <c r="N568" s="14">
        <f>G568*7.09%</f>
        <v>1559.8000000000002</v>
      </c>
      <c r="O568" s="14">
        <v>0</v>
      </c>
      <c r="P568" s="14">
        <f>J568+K568+L568+M568+N568</f>
        <v>4675</v>
      </c>
      <c r="Q568" s="14">
        <f>+AF568</f>
        <v>0</v>
      </c>
      <c r="R568" s="14">
        <f>+J568+M568+O568+Q568+H568+I568</f>
        <v>1300.1999999999998</v>
      </c>
      <c r="S568" s="14">
        <f>+N568+L568+K568</f>
        <v>3374.8</v>
      </c>
      <c r="T568" s="14">
        <f>+G568-R568</f>
        <v>20699.8</v>
      </c>
      <c r="U568" s="60">
        <f>+AH568-T568</f>
        <v>0</v>
      </c>
      <c r="V568" t="s">
        <v>665</v>
      </c>
      <c r="W568" t="s">
        <v>165</v>
      </c>
      <c r="X568" t="s">
        <v>1401</v>
      </c>
      <c r="Y568">
        <v>15</v>
      </c>
      <c r="Z568" s="33">
        <v>22000</v>
      </c>
      <c r="AA568">
        <v>0</v>
      </c>
      <c r="AB568" s="33">
        <v>22000</v>
      </c>
      <c r="AC568">
        <v>631.4</v>
      </c>
      <c r="AD568">
        <v>0</v>
      </c>
      <c r="AE568">
        <v>668.8</v>
      </c>
      <c r="AF568">
        <v>0</v>
      </c>
      <c r="AG568" s="33">
        <v>1300.2</v>
      </c>
      <c r="AH568" s="33">
        <v>20699.8</v>
      </c>
      <c r="AI568" s="33" t="s">
        <v>1975</v>
      </c>
      <c r="AJ568" s="33"/>
      <c r="AK568" s="7"/>
      <c r="AL568" s="35"/>
      <c r="AM568" s="35"/>
    </row>
    <row r="569" spans="1:39" s="3" customFormat="1" ht="12.75" customHeight="1" x14ac:dyDescent="0.25">
      <c r="A569" s="11">
        <f t="shared" si="8"/>
        <v>549</v>
      </c>
      <c r="B569" s="12" t="s">
        <v>212</v>
      </c>
      <c r="C569" s="13" t="s">
        <v>666</v>
      </c>
      <c r="D569" s="13" t="s">
        <v>191</v>
      </c>
      <c r="E569" s="13" t="s">
        <v>29</v>
      </c>
      <c r="F569" s="13" t="s">
        <v>35</v>
      </c>
      <c r="G569" s="14">
        <v>22000</v>
      </c>
      <c r="H569" s="14">
        <v>0</v>
      </c>
      <c r="I569" s="14">
        <v>0</v>
      </c>
      <c r="J569" s="14">
        <f>+G569*2.87%</f>
        <v>631.4</v>
      </c>
      <c r="K569" s="14">
        <f>G569*7.1%</f>
        <v>1561.9999999999998</v>
      </c>
      <c r="L569" s="14">
        <f>G569*1.15%</f>
        <v>253</v>
      </c>
      <c r="M569" s="14">
        <f>+G569*3.04%</f>
        <v>668.8</v>
      </c>
      <c r="N569" s="14">
        <f>G569*7.09%</f>
        <v>1559.8000000000002</v>
      </c>
      <c r="O569" s="14">
        <v>0</v>
      </c>
      <c r="P569" s="14">
        <f>J569+K569+L569+M569+N569</f>
        <v>4675</v>
      </c>
      <c r="Q569" s="14">
        <f>+AF569</f>
        <v>0</v>
      </c>
      <c r="R569" s="14">
        <f>+J569+M569+O569+Q569+H569+I569</f>
        <v>1300.1999999999998</v>
      </c>
      <c r="S569" s="14">
        <f>+N569+L569+K569</f>
        <v>3374.8</v>
      </c>
      <c r="T569" s="14">
        <f>+G569-R569</f>
        <v>20699.8</v>
      </c>
      <c r="U569" s="60">
        <f>+AH569-T569</f>
        <v>0</v>
      </c>
      <c r="V569" t="s">
        <v>666</v>
      </c>
      <c r="W569" t="s">
        <v>191</v>
      </c>
      <c r="X569" t="s">
        <v>1450</v>
      </c>
      <c r="Y569">
        <v>42</v>
      </c>
      <c r="Z569" s="33">
        <v>22000</v>
      </c>
      <c r="AA569">
        <v>0</v>
      </c>
      <c r="AB569" s="33">
        <v>22000</v>
      </c>
      <c r="AC569">
        <v>631.4</v>
      </c>
      <c r="AD569">
        <v>0</v>
      </c>
      <c r="AE569">
        <v>668.8</v>
      </c>
      <c r="AF569">
        <v>0</v>
      </c>
      <c r="AG569" s="33">
        <v>1300.2</v>
      </c>
      <c r="AH569" s="33">
        <v>20699.8</v>
      </c>
      <c r="AI569" s="33" t="s">
        <v>1975</v>
      </c>
      <c r="AJ569" s="33"/>
      <c r="AK569" s="7"/>
      <c r="AL569" s="35"/>
      <c r="AM569" s="35"/>
    </row>
    <row r="570" spans="1:39" ht="15.95" customHeight="1" x14ac:dyDescent="0.25">
      <c r="A570" s="11">
        <f t="shared" si="8"/>
        <v>550</v>
      </c>
      <c r="B570" s="12" t="s">
        <v>212</v>
      </c>
      <c r="C570" s="13" t="s">
        <v>667</v>
      </c>
      <c r="D570" s="13" t="s">
        <v>165</v>
      </c>
      <c r="E570" s="13" t="s">
        <v>29</v>
      </c>
      <c r="F570" s="13" t="s">
        <v>35</v>
      </c>
      <c r="G570" s="14">
        <v>22000</v>
      </c>
      <c r="H570" s="14">
        <v>0</v>
      </c>
      <c r="I570" s="14">
        <v>0</v>
      </c>
      <c r="J570" s="14">
        <f>+G570*2.87%</f>
        <v>631.4</v>
      </c>
      <c r="K570" s="14">
        <f>G570*7.1%</f>
        <v>1561.9999999999998</v>
      </c>
      <c r="L570" s="14">
        <f>G570*1.15%</f>
        <v>253</v>
      </c>
      <c r="M570" s="14">
        <f>+G570*3.04%</f>
        <v>668.8</v>
      </c>
      <c r="N570" s="14">
        <f>G570*7.09%</f>
        <v>1559.8000000000002</v>
      </c>
      <c r="O570" s="14">
        <v>0</v>
      </c>
      <c r="P570" s="14">
        <f>J570+K570+L570+M570+N570</f>
        <v>4675</v>
      </c>
      <c r="Q570" s="14">
        <f>+AF570</f>
        <v>2026</v>
      </c>
      <c r="R570" s="14">
        <f>+J570+M570+O570+Q570+H570+I570</f>
        <v>3326.2</v>
      </c>
      <c r="S570" s="14">
        <f>+N570+L570+K570</f>
        <v>3374.8</v>
      </c>
      <c r="T570" s="14">
        <f>+G570-R570</f>
        <v>18673.8</v>
      </c>
      <c r="U570" s="60">
        <f>+AH570-T570</f>
        <v>0</v>
      </c>
      <c r="V570" t="s">
        <v>667</v>
      </c>
      <c r="W570" t="s">
        <v>165</v>
      </c>
      <c r="X570" t="s">
        <v>1417</v>
      </c>
      <c r="Y570">
        <v>18</v>
      </c>
      <c r="Z570" s="33">
        <v>22000</v>
      </c>
      <c r="AA570">
        <v>0</v>
      </c>
      <c r="AB570" s="33">
        <v>22000</v>
      </c>
      <c r="AC570">
        <v>631.4</v>
      </c>
      <c r="AD570">
        <v>0</v>
      </c>
      <c r="AE570">
        <v>668.8</v>
      </c>
      <c r="AF570" s="33">
        <v>2026</v>
      </c>
      <c r="AG570" s="33">
        <v>3326.2</v>
      </c>
      <c r="AH570" s="33">
        <v>18673.8</v>
      </c>
      <c r="AI570" s="33" t="s">
        <v>1975</v>
      </c>
      <c r="AJ570" s="33"/>
      <c r="AL570" s="35"/>
      <c r="AM570" s="35"/>
    </row>
    <row r="571" spans="1:39" ht="15.95" customHeight="1" x14ac:dyDescent="0.25">
      <c r="A571" s="11">
        <f t="shared" si="8"/>
        <v>551</v>
      </c>
      <c r="B571" s="12" t="s">
        <v>212</v>
      </c>
      <c r="C571" s="13" t="s">
        <v>668</v>
      </c>
      <c r="D571" s="13" t="s">
        <v>165</v>
      </c>
      <c r="E571" s="13" t="s">
        <v>29</v>
      </c>
      <c r="F571" s="13" t="s">
        <v>30</v>
      </c>
      <c r="G571" s="14">
        <v>22000</v>
      </c>
      <c r="H571" s="14">
        <v>0</v>
      </c>
      <c r="I571" s="14">
        <v>0</v>
      </c>
      <c r="J571" s="14">
        <f>+G571*2.87%</f>
        <v>631.4</v>
      </c>
      <c r="K571" s="14">
        <f>G571*7.1%</f>
        <v>1561.9999999999998</v>
      </c>
      <c r="L571" s="14">
        <f>G571*1.15%</f>
        <v>253</v>
      </c>
      <c r="M571" s="14">
        <f>+G571*3.04%</f>
        <v>668.8</v>
      </c>
      <c r="N571" s="14">
        <f>G571*7.09%</f>
        <v>1559.8000000000002</v>
      </c>
      <c r="O571" s="14">
        <v>0</v>
      </c>
      <c r="P571" s="14">
        <f>J571+K571+L571+M571+N571</f>
        <v>4675</v>
      </c>
      <c r="Q571" s="14">
        <f>+AF571</f>
        <v>2666</v>
      </c>
      <c r="R571" s="14">
        <f>+J571+M571+O571+Q571+H571+I571</f>
        <v>3966.2</v>
      </c>
      <c r="S571" s="14">
        <f>+N571+L571+K571</f>
        <v>3374.8</v>
      </c>
      <c r="T571" s="14">
        <f>+G571-R571</f>
        <v>18033.8</v>
      </c>
      <c r="U571" s="60">
        <f>+AH571-T571</f>
        <v>0</v>
      </c>
      <c r="V571" t="s">
        <v>668</v>
      </c>
      <c r="W571" t="s">
        <v>165</v>
      </c>
      <c r="X571" t="s">
        <v>1447</v>
      </c>
      <c r="Y571">
        <v>19</v>
      </c>
      <c r="Z571" s="33">
        <v>22000</v>
      </c>
      <c r="AA571">
        <v>0</v>
      </c>
      <c r="AB571" s="33">
        <v>22000</v>
      </c>
      <c r="AC571">
        <v>631.4</v>
      </c>
      <c r="AD571">
        <v>0</v>
      </c>
      <c r="AE571">
        <v>668.8</v>
      </c>
      <c r="AF571" s="33">
        <v>2666</v>
      </c>
      <c r="AG571" s="33">
        <v>3966.2</v>
      </c>
      <c r="AH571" s="33">
        <v>18033.8</v>
      </c>
      <c r="AI571" s="33" t="s">
        <v>1975</v>
      </c>
      <c r="AJ571" s="33"/>
      <c r="AL571" s="35"/>
      <c r="AM571" s="35"/>
    </row>
    <row r="572" spans="1:39" ht="15.95" customHeight="1" x14ac:dyDescent="0.25">
      <c r="A572" s="11">
        <f t="shared" si="8"/>
        <v>552</v>
      </c>
      <c r="B572" s="12" t="s">
        <v>212</v>
      </c>
      <c r="C572" s="13" t="s">
        <v>669</v>
      </c>
      <c r="D572" s="13" t="s">
        <v>37</v>
      </c>
      <c r="E572" s="13" t="s">
        <v>29</v>
      </c>
      <c r="F572" s="13" t="s">
        <v>35</v>
      </c>
      <c r="G572" s="14">
        <v>34000</v>
      </c>
      <c r="H572" s="14">
        <v>0</v>
      </c>
      <c r="I572" s="14">
        <v>0</v>
      </c>
      <c r="J572" s="14">
        <f>+G572*2.87%</f>
        <v>975.8</v>
      </c>
      <c r="K572" s="14">
        <f>G572*7.1%</f>
        <v>2414</v>
      </c>
      <c r="L572" s="14">
        <f>G572*1.15%</f>
        <v>391</v>
      </c>
      <c r="M572" s="14">
        <f>+G572*3.04%</f>
        <v>1033.5999999999999</v>
      </c>
      <c r="N572" s="14">
        <f>G572*7.09%</f>
        <v>2410.6000000000004</v>
      </c>
      <c r="O572" s="14">
        <v>1587.38</v>
      </c>
      <c r="P572" s="14">
        <f>J572+K572+L572+M572+N572</f>
        <v>7225</v>
      </c>
      <c r="Q572" s="14">
        <v>0</v>
      </c>
      <c r="R572" s="14">
        <f>+J572+M572+O572+Q572+H572+I572</f>
        <v>3596.7799999999997</v>
      </c>
      <c r="S572" s="14">
        <f>+N572+L572+K572</f>
        <v>5215.6000000000004</v>
      </c>
      <c r="T572" s="14">
        <f>+G572-R572</f>
        <v>30403.22</v>
      </c>
      <c r="U572" s="60">
        <f>+AH572-T572</f>
        <v>0</v>
      </c>
      <c r="V572" t="s">
        <v>669</v>
      </c>
      <c r="W572" t="s">
        <v>37</v>
      </c>
      <c r="X572" t="s">
        <v>1414</v>
      </c>
      <c r="Y572">
        <v>4</v>
      </c>
      <c r="Z572" s="33">
        <v>34000</v>
      </c>
      <c r="AA572">
        <v>0</v>
      </c>
      <c r="AB572" s="33">
        <v>34000</v>
      </c>
      <c r="AC572">
        <v>975.8</v>
      </c>
      <c r="AD572">
        <v>0</v>
      </c>
      <c r="AE572" s="33">
        <v>1033.5999999999999</v>
      </c>
      <c r="AF572" s="33">
        <v>1587.38</v>
      </c>
      <c r="AG572" s="33">
        <v>3596.78</v>
      </c>
      <c r="AH572" s="33">
        <v>30403.22</v>
      </c>
      <c r="AI572" s="33" t="s">
        <v>1975</v>
      </c>
      <c r="AJ572" s="33"/>
      <c r="AL572" s="35"/>
      <c r="AM572" s="35"/>
    </row>
    <row r="573" spans="1:39" ht="15.95" customHeight="1" x14ac:dyDescent="0.25">
      <c r="A573" s="11">
        <f t="shared" si="8"/>
        <v>553</v>
      </c>
      <c r="B573" s="12" t="s">
        <v>212</v>
      </c>
      <c r="C573" s="13" t="s">
        <v>670</v>
      </c>
      <c r="D573" s="13" t="s">
        <v>165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>+G573*2.87%</f>
        <v>631.4</v>
      </c>
      <c r="K573" s="14">
        <f>G573*7.1%</f>
        <v>1561.9999999999998</v>
      </c>
      <c r="L573" s="14">
        <f>G573*1.15%</f>
        <v>253</v>
      </c>
      <c r="M573" s="14">
        <f>+G573*3.04%</f>
        <v>668.8</v>
      </c>
      <c r="N573" s="14">
        <f>G573*7.09%</f>
        <v>1559.8000000000002</v>
      </c>
      <c r="O573" s="14">
        <v>0</v>
      </c>
      <c r="P573" s="14">
        <f>J573+K573+L573+M573+N573</f>
        <v>4675</v>
      </c>
      <c r="Q573" s="14">
        <f>+AF573</f>
        <v>0</v>
      </c>
      <c r="R573" s="14">
        <f>+J573+M573+O573+Q573+H573+I573</f>
        <v>1300.1999999999998</v>
      </c>
      <c r="S573" s="14">
        <f>+N573+L573+K573</f>
        <v>3374.8</v>
      </c>
      <c r="T573" s="14">
        <f>+G573-R573</f>
        <v>20699.8</v>
      </c>
      <c r="U573" s="60">
        <f>+AH573-T573</f>
        <v>0</v>
      </c>
      <c r="V573" t="s">
        <v>670</v>
      </c>
      <c r="W573" t="s">
        <v>165</v>
      </c>
      <c r="X573" t="s">
        <v>1419</v>
      </c>
      <c r="Y573">
        <v>21</v>
      </c>
      <c r="Z573" s="33">
        <v>22000</v>
      </c>
      <c r="AA573">
        <v>0</v>
      </c>
      <c r="AB573" s="33">
        <v>22000</v>
      </c>
      <c r="AC573">
        <v>631.4</v>
      </c>
      <c r="AD573">
        <v>0</v>
      </c>
      <c r="AE573">
        <v>668.8</v>
      </c>
      <c r="AF573">
        <v>0</v>
      </c>
      <c r="AG573" s="33">
        <v>1300.2</v>
      </c>
      <c r="AH573" s="33">
        <v>20699.8</v>
      </c>
      <c r="AI573" s="33" t="s">
        <v>1975</v>
      </c>
      <c r="AJ573" s="33"/>
      <c r="AL573" s="35"/>
      <c r="AM573" s="35"/>
    </row>
    <row r="574" spans="1:39" ht="15.95" customHeight="1" x14ac:dyDescent="0.25">
      <c r="A574" s="11">
        <f t="shared" si="8"/>
        <v>554</v>
      </c>
      <c r="B574" s="12" t="s">
        <v>212</v>
      </c>
      <c r="C574" s="13" t="s">
        <v>671</v>
      </c>
      <c r="D574" s="13" t="s">
        <v>165</v>
      </c>
      <c r="E574" s="13" t="s">
        <v>29</v>
      </c>
      <c r="F574" s="13" t="s">
        <v>30</v>
      </c>
      <c r="G574" s="14">
        <v>22000</v>
      </c>
      <c r="H574" s="14">
        <v>0</v>
      </c>
      <c r="I574" s="14">
        <v>0</v>
      </c>
      <c r="J574" s="14">
        <f>+G574*2.87%</f>
        <v>631.4</v>
      </c>
      <c r="K574" s="14">
        <f>G574*7.1%</f>
        <v>1561.9999999999998</v>
      </c>
      <c r="L574" s="14">
        <f>G574*1.15%</f>
        <v>253</v>
      </c>
      <c r="M574" s="14">
        <f>+G574*3.04%</f>
        <v>668.8</v>
      </c>
      <c r="N574" s="14">
        <f>G574*7.09%</f>
        <v>1559.8000000000002</v>
      </c>
      <c r="O574" s="14">
        <v>0</v>
      </c>
      <c r="P574" s="14">
        <f>J574+K574+L574+M574+N574</f>
        <v>4675</v>
      </c>
      <c r="Q574" s="14">
        <f>+AF574</f>
        <v>15459.27</v>
      </c>
      <c r="R574" s="14">
        <f>+J574+M574+O574+Q574+H574+I574</f>
        <v>16759.47</v>
      </c>
      <c r="S574" s="14">
        <f>+N574+L574+K574</f>
        <v>3374.8</v>
      </c>
      <c r="T574" s="14">
        <f>+G574-R574</f>
        <v>5240.5299999999988</v>
      </c>
      <c r="U574" s="60">
        <f>+AH574-T574</f>
        <v>0</v>
      </c>
      <c r="V574" t="s">
        <v>671</v>
      </c>
      <c r="W574" t="s">
        <v>165</v>
      </c>
      <c r="X574" t="s">
        <v>1411</v>
      </c>
      <c r="Y574">
        <v>22</v>
      </c>
      <c r="Z574" s="33">
        <v>22000</v>
      </c>
      <c r="AA574">
        <v>0</v>
      </c>
      <c r="AB574" s="33">
        <v>22000</v>
      </c>
      <c r="AC574">
        <v>631.4</v>
      </c>
      <c r="AD574">
        <v>0</v>
      </c>
      <c r="AE574">
        <v>668.8</v>
      </c>
      <c r="AF574" s="33">
        <v>15459.27</v>
      </c>
      <c r="AG574" s="33">
        <v>16759.47</v>
      </c>
      <c r="AH574" s="33">
        <v>5240.53</v>
      </c>
      <c r="AI574" s="33" t="s">
        <v>1975</v>
      </c>
      <c r="AJ574" s="33"/>
      <c r="AL574" s="35"/>
      <c r="AM574" s="35"/>
    </row>
    <row r="575" spans="1:39" ht="15.95" customHeight="1" x14ac:dyDescent="0.25">
      <c r="A575" s="11">
        <f t="shared" si="8"/>
        <v>555</v>
      </c>
      <c r="B575" s="12" t="s">
        <v>212</v>
      </c>
      <c r="C575" s="13" t="s">
        <v>672</v>
      </c>
      <c r="D575" s="13" t="s">
        <v>165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>+G575*2.87%</f>
        <v>631.4</v>
      </c>
      <c r="K575" s="14">
        <f>G575*7.1%</f>
        <v>1561.9999999999998</v>
      </c>
      <c r="L575" s="14">
        <f>G575*1.15%</f>
        <v>253</v>
      </c>
      <c r="M575" s="14">
        <f>+G575*3.04%</f>
        <v>668.8</v>
      </c>
      <c r="N575" s="14">
        <f>G575*7.09%</f>
        <v>1559.8000000000002</v>
      </c>
      <c r="O575" s="14">
        <v>0</v>
      </c>
      <c r="P575" s="14">
        <f>J575+K575+L575+M575+N575</f>
        <v>4675</v>
      </c>
      <c r="Q575" s="14">
        <f>+AF575</f>
        <v>13689.82</v>
      </c>
      <c r="R575" s="14">
        <f>+J575+M575+O575+Q575+H575+I575</f>
        <v>14990.02</v>
      </c>
      <c r="S575" s="14">
        <f>+N575+L575+K575</f>
        <v>3374.8</v>
      </c>
      <c r="T575" s="14">
        <f>+G575-R575</f>
        <v>7009.98</v>
      </c>
      <c r="U575" s="60">
        <f>+AH575-T575</f>
        <v>0</v>
      </c>
      <c r="V575" t="s">
        <v>672</v>
      </c>
      <c r="W575" t="s">
        <v>165</v>
      </c>
      <c r="X575" t="s">
        <v>1385</v>
      </c>
      <c r="Y575">
        <v>23</v>
      </c>
      <c r="Z575" s="33">
        <v>22000</v>
      </c>
      <c r="AA575">
        <v>0</v>
      </c>
      <c r="AB575" s="33">
        <v>22000</v>
      </c>
      <c r="AC575">
        <v>631.4</v>
      </c>
      <c r="AD575">
        <v>0</v>
      </c>
      <c r="AE575">
        <v>668.8</v>
      </c>
      <c r="AF575" s="33">
        <v>13689.82</v>
      </c>
      <c r="AG575" s="33">
        <v>14990.02</v>
      </c>
      <c r="AH575" s="33">
        <v>7009.98</v>
      </c>
      <c r="AI575" s="33" t="s">
        <v>1975</v>
      </c>
      <c r="AJ575" s="33"/>
      <c r="AL575" s="35"/>
      <c r="AM575" s="35"/>
    </row>
    <row r="576" spans="1:39" ht="15.95" customHeight="1" x14ac:dyDescent="0.25">
      <c r="A576" s="11">
        <f t="shared" si="8"/>
        <v>556</v>
      </c>
      <c r="B576" s="12" t="s">
        <v>212</v>
      </c>
      <c r="C576" s="13" t="s">
        <v>673</v>
      </c>
      <c r="D576" s="13" t="s">
        <v>37</v>
      </c>
      <c r="E576" s="13" t="s">
        <v>29</v>
      </c>
      <c r="F576" s="13" t="s">
        <v>35</v>
      </c>
      <c r="G576" s="14">
        <v>34000</v>
      </c>
      <c r="H576" s="14">
        <v>0</v>
      </c>
      <c r="I576" s="14">
        <v>0</v>
      </c>
      <c r="J576" s="14">
        <f>+G576*2.87%</f>
        <v>975.8</v>
      </c>
      <c r="K576" s="14">
        <f>G576*7.1%</f>
        <v>2414</v>
      </c>
      <c r="L576" s="14">
        <f>G576*1.15%</f>
        <v>391</v>
      </c>
      <c r="M576" s="14">
        <f>+G576*3.04%</f>
        <v>1033.5999999999999</v>
      </c>
      <c r="N576" s="14">
        <f>G576*7.09%</f>
        <v>2410.6000000000004</v>
      </c>
      <c r="O576" s="14">
        <v>0</v>
      </c>
      <c r="P576" s="14">
        <f>J576+K576+L576+M576+N576</f>
        <v>7225</v>
      </c>
      <c r="Q576" s="14">
        <f>+AF576</f>
        <v>24414.63</v>
      </c>
      <c r="R576" s="14">
        <f>+J576+M576+O576+Q576+H576+I576</f>
        <v>26424.030000000002</v>
      </c>
      <c r="S576" s="14">
        <f>+N576+L576+K576</f>
        <v>5215.6000000000004</v>
      </c>
      <c r="T576" s="14">
        <f>+G576-R576</f>
        <v>7575.9699999999975</v>
      </c>
      <c r="U576" s="60">
        <f>+AH576-T576</f>
        <v>0</v>
      </c>
      <c r="V576" t="s">
        <v>673</v>
      </c>
      <c r="W576" t="s">
        <v>37</v>
      </c>
      <c r="X576" t="s">
        <v>1398</v>
      </c>
      <c r="Y576">
        <v>5</v>
      </c>
      <c r="Z576" s="33">
        <v>34000</v>
      </c>
      <c r="AA576">
        <v>0</v>
      </c>
      <c r="AB576" s="33">
        <v>34000</v>
      </c>
      <c r="AC576">
        <v>975.8</v>
      </c>
      <c r="AD576">
        <v>0</v>
      </c>
      <c r="AE576" s="33">
        <v>1033.5999999999999</v>
      </c>
      <c r="AF576" s="33">
        <v>24414.63</v>
      </c>
      <c r="AG576" s="33">
        <v>26424.03</v>
      </c>
      <c r="AH576" s="33">
        <v>7575.97</v>
      </c>
      <c r="AI576" s="33" t="s">
        <v>1975</v>
      </c>
      <c r="AJ576" s="33"/>
      <c r="AL576" s="35"/>
      <c r="AM576" s="35"/>
    </row>
    <row r="577" spans="1:39" ht="15.95" customHeight="1" x14ac:dyDescent="0.25">
      <c r="A577" s="11">
        <f t="shared" si="8"/>
        <v>557</v>
      </c>
      <c r="B577" s="12" t="s">
        <v>212</v>
      </c>
      <c r="C577" s="13" t="s">
        <v>674</v>
      </c>
      <c r="D577" s="13" t="s">
        <v>219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>+G577*2.87%</f>
        <v>631.4</v>
      </c>
      <c r="K577" s="14">
        <f>G577*7.1%</f>
        <v>1561.9999999999998</v>
      </c>
      <c r="L577" s="14">
        <f>G577*1.15%</f>
        <v>253</v>
      </c>
      <c r="M577" s="14">
        <f>+G577*3.04%</f>
        <v>668.8</v>
      </c>
      <c r="N577" s="14">
        <f>G577*7.09%</f>
        <v>1559.8000000000002</v>
      </c>
      <c r="O577" s="14">
        <v>0</v>
      </c>
      <c r="P577" s="14">
        <f>J577+K577+L577+M577+N577</f>
        <v>4675</v>
      </c>
      <c r="Q577" s="14">
        <f>+AF577</f>
        <v>0</v>
      </c>
      <c r="R577" s="14">
        <f>+J577+M577+O577+Q577+H577+I577</f>
        <v>1300.1999999999998</v>
      </c>
      <c r="S577" s="14">
        <f>+N577+L577+K577</f>
        <v>3374.8</v>
      </c>
      <c r="T577" s="14">
        <f>+G577-R577</f>
        <v>20699.8</v>
      </c>
      <c r="U577" s="60">
        <f>+AH577-T577</f>
        <v>0</v>
      </c>
      <c r="V577" t="s">
        <v>674</v>
      </c>
      <c r="W577" t="s">
        <v>219</v>
      </c>
      <c r="X577" t="s">
        <v>1418</v>
      </c>
      <c r="Y577">
        <v>45</v>
      </c>
      <c r="Z577" s="33">
        <v>22000</v>
      </c>
      <c r="AA577">
        <v>0</v>
      </c>
      <c r="AB577" s="33">
        <v>22000</v>
      </c>
      <c r="AC577">
        <v>631.4</v>
      </c>
      <c r="AD577">
        <v>0</v>
      </c>
      <c r="AE577">
        <v>668.8</v>
      </c>
      <c r="AF577">
        <v>0</v>
      </c>
      <c r="AG577" s="33">
        <v>1300.2</v>
      </c>
      <c r="AH577" s="33">
        <v>20699.8</v>
      </c>
      <c r="AI577" s="33" t="s">
        <v>1975</v>
      </c>
      <c r="AJ577" s="33"/>
      <c r="AL577" s="35"/>
      <c r="AM577" s="35"/>
    </row>
    <row r="578" spans="1:39" ht="15.95" customHeight="1" x14ac:dyDescent="0.25">
      <c r="A578" s="11">
        <f t="shared" si="8"/>
        <v>558</v>
      </c>
      <c r="B578" s="12" t="s">
        <v>212</v>
      </c>
      <c r="C578" s="13" t="s">
        <v>675</v>
      </c>
      <c r="D578" s="13" t="s">
        <v>191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>+G578*2.87%</f>
        <v>631.4</v>
      </c>
      <c r="K578" s="14">
        <f>G578*7.1%</f>
        <v>1561.9999999999998</v>
      </c>
      <c r="L578" s="14">
        <f>G578*1.15%</f>
        <v>253</v>
      </c>
      <c r="M578" s="14">
        <f>+G578*3.04%</f>
        <v>668.8</v>
      </c>
      <c r="N578" s="14">
        <f>G578*7.09%</f>
        <v>1559.8000000000002</v>
      </c>
      <c r="O578" s="14">
        <v>0</v>
      </c>
      <c r="P578" s="14">
        <f>J578+K578+L578+M578+N578</f>
        <v>4675</v>
      </c>
      <c r="Q578" s="14">
        <f>+AF578</f>
        <v>11163.83</v>
      </c>
      <c r="R578" s="14">
        <f>+J578+M578+O578+Q578+H578+I578</f>
        <v>12464.029999999999</v>
      </c>
      <c r="S578" s="14">
        <f>+N578+L578+K578</f>
        <v>3374.8</v>
      </c>
      <c r="T578" s="14">
        <f>+G578-R578</f>
        <v>9535.9700000000012</v>
      </c>
      <c r="U578" s="60">
        <f>+AH578-T578</f>
        <v>0</v>
      </c>
      <c r="V578" t="s">
        <v>675</v>
      </c>
      <c r="W578" t="s">
        <v>191</v>
      </c>
      <c r="X578" t="s">
        <v>1399</v>
      </c>
      <c r="Y578">
        <v>43</v>
      </c>
      <c r="Z578" s="33">
        <v>22000</v>
      </c>
      <c r="AA578">
        <v>0</v>
      </c>
      <c r="AB578" s="33">
        <v>22000</v>
      </c>
      <c r="AC578">
        <v>631.4</v>
      </c>
      <c r="AD578">
        <v>0</v>
      </c>
      <c r="AE578">
        <v>668.8</v>
      </c>
      <c r="AF578" s="33">
        <v>11163.83</v>
      </c>
      <c r="AG578" s="33">
        <v>12464.03</v>
      </c>
      <c r="AH578" s="33">
        <v>9535.9699999999993</v>
      </c>
      <c r="AI578" s="33" t="s">
        <v>1975</v>
      </c>
      <c r="AJ578" s="33"/>
      <c r="AL578" s="35"/>
      <c r="AM578" s="35"/>
    </row>
    <row r="579" spans="1:39" ht="15.95" customHeight="1" x14ac:dyDescent="0.25">
      <c r="A579" s="11">
        <f t="shared" si="8"/>
        <v>559</v>
      </c>
      <c r="B579" s="12" t="s">
        <v>401</v>
      </c>
      <c r="C579" s="13" t="s">
        <v>508</v>
      </c>
      <c r="D579" s="13" t="s">
        <v>229</v>
      </c>
      <c r="E579" s="13" t="s">
        <v>44</v>
      </c>
      <c r="F579" s="13" t="s">
        <v>30</v>
      </c>
      <c r="G579" s="14">
        <v>45000</v>
      </c>
      <c r="H579" s="14">
        <v>1148.33</v>
      </c>
      <c r="I579" s="14">
        <v>0</v>
      </c>
      <c r="J579" s="14">
        <f>+G579*2.87%</f>
        <v>1291.5</v>
      </c>
      <c r="K579" s="14">
        <f>G579*7.1%</f>
        <v>3194.9999999999995</v>
      </c>
      <c r="L579" s="14">
        <f>G579*1.15%</f>
        <v>517.5</v>
      </c>
      <c r="M579" s="14">
        <f>+G579*3.04%</f>
        <v>1368</v>
      </c>
      <c r="N579" s="14">
        <f>G579*7.09%</f>
        <v>3190.5</v>
      </c>
      <c r="O579" s="14">
        <v>0</v>
      </c>
      <c r="P579" s="14">
        <f>J579+K579+L579+M579+N579</f>
        <v>9562.5</v>
      </c>
      <c r="Q579" s="14">
        <f>+AF579</f>
        <v>0</v>
      </c>
      <c r="R579" s="14">
        <f>+J579+M579+O579+Q579+H579+I579</f>
        <v>3807.83</v>
      </c>
      <c r="S579" s="14">
        <f>+N579+L579+K579</f>
        <v>6903</v>
      </c>
      <c r="T579" s="14">
        <f>+G579-R579</f>
        <v>41192.17</v>
      </c>
      <c r="U579" s="60">
        <f>+AH579-T579</f>
        <v>0</v>
      </c>
      <c r="V579" t="s">
        <v>508</v>
      </c>
      <c r="W579" t="s">
        <v>229</v>
      </c>
      <c r="X579" t="s">
        <v>1508</v>
      </c>
      <c r="Y579">
        <v>29</v>
      </c>
      <c r="Z579" s="33">
        <v>45000</v>
      </c>
      <c r="AA579">
        <v>0</v>
      </c>
      <c r="AB579" s="33">
        <v>45000</v>
      </c>
      <c r="AC579" s="33">
        <v>1291.5</v>
      </c>
      <c r="AD579" s="33">
        <v>1148.33</v>
      </c>
      <c r="AE579" s="33">
        <v>1368</v>
      </c>
      <c r="AF579">
        <v>0</v>
      </c>
      <c r="AG579" s="33">
        <v>3807.83</v>
      </c>
      <c r="AH579" s="33">
        <v>41192.17</v>
      </c>
      <c r="AI579" s="33" t="s">
        <v>1975</v>
      </c>
      <c r="AJ579" s="33"/>
      <c r="AL579" s="35"/>
      <c r="AM579" s="35"/>
    </row>
    <row r="580" spans="1:39" ht="15.95" customHeight="1" x14ac:dyDescent="0.25">
      <c r="A580" s="11">
        <f t="shared" si="8"/>
        <v>560</v>
      </c>
      <c r="B580" s="12" t="s">
        <v>212</v>
      </c>
      <c r="C580" s="13" t="s">
        <v>676</v>
      </c>
      <c r="D580" s="13" t="s">
        <v>191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>+G580*2.87%</f>
        <v>631.4</v>
      </c>
      <c r="K580" s="14">
        <f>G580*7.1%</f>
        <v>1561.9999999999998</v>
      </c>
      <c r="L580" s="14">
        <f>G580*1.15%</f>
        <v>253</v>
      </c>
      <c r="M580" s="14">
        <f>+G580*3.04%</f>
        <v>668.8</v>
      </c>
      <c r="N580" s="14">
        <f>G580*7.09%</f>
        <v>1559.8000000000002</v>
      </c>
      <c r="O580" s="14">
        <v>0</v>
      </c>
      <c r="P580" s="14">
        <f>J580+K580+L580+M580+N580</f>
        <v>4675</v>
      </c>
      <c r="Q580" s="14">
        <f>+AF580</f>
        <v>746</v>
      </c>
      <c r="R580" s="14">
        <f>+J580+M580+O580+Q580+H580+I580</f>
        <v>2046.1999999999998</v>
      </c>
      <c r="S580" s="14">
        <f>+N580+L580+K580</f>
        <v>3374.8</v>
      </c>
      <c r="T580" s="14">
        <f>+G580-R580</f>
        <v>19953.8</v>
      </c>
      <c r="U580" s="60">
        <f>+AH580-T580</f>
        <v>0</v>
      </c>
      <c r="V580" t="s">
        <v>676</v>
      </c>
      <c r="W580" t="s">
        <v>191</v>
      </c>
      <c r="X580" t="s">
        <v>1410</v>
      </c>
      <c r="Y580">
        <v>44</v>
      </c>
      <c r="Z580" s="33">
        <v>22000</v>
      </c>
      <c r="AA580">
        <v>0</v>
      </c>
      <c r="AB580" s="33">
        <v>22000</v>
      </c>
      <c r="AC580">
        <v>631.4</v>
      </c>
      <c r="AD580">
        <v>0</v>
      </c>
      <c r="AE580">
        <v>668.8</v>
      </c>
      <c r="AF580">
        <v>746</v>
      </c>
      <c r="AG580" s="33">
        <v>2046.2</v>
      </c>
      <c r="AH580" s="33">
        <v>19953.8</v>
      </c>
      <c r="AI580" s="33" t="s">
        <v>1975</v>
      </c>
      <c r="AJ580" s="33"/>
      <c r="AL580" s="35"/>
      <c r="AM580" s="35"/>
    </row>
    <row r="581" spans="1:39" ht="15.95" customHeight="1" x14ac:dyDescent="0.25">
      <c r="A581" s="11">
        <f t="shared" si="8"/>
        <v>561</v>
      </c>
      <c r="B581" s="12" t="s">
        <v>212</v>
      </c>
      <c r="C581" s="13" t="s">
        <v>677</v>
      </c>
      <c r="D581" s="13" t="s">
        <v>37</v>
      </c>
      <c r="E581" s="13" t="s">
        <v>29</v>
      </c>
      <c r="F581" s="13" t="s">
        <v>35</v>
      </c>
      <c r="G581" s="14">
        <v>40000</v>
      </c>
      <c r="H581" s="14">
        <v>204.54</v>
      </c>
      <c r="I581" s="14">
        <v>0</v>
      </c>
      <c r="J581" s="14">
        <f>+G581*2.87%</f>
        <v>1148</v>
      </c>
      <c r="K581" s="14">
        <f>G581*7.1%</f>
        <v>2839.9999999999995</v>
      </c>
      <c r="L581" s="14">
        <f>G581*1.15%</f>
        <v>460</v>
      </c>
      <c r="M581" s="14">
        <f>+G581*3.04%</f>
        <v>1216</v>
      </c>
      <c r="N581" s="14">
        <f>G581*7.09%</f>
        <v>2836</v>
      </c>
      <c r="O581" s="14">
        <v>1587.38</v>
      </c>
      <c r="P581" s="14">
        <f>J581+K581+L581+M581+N581</f>
        <v>8500</v>
      </c>
      <c r="Q581" s="14">
        <v>0</v>
      </c>
      <c r="R581" s="14">
        <f>+J581+M581+O581+Q581+H581+I581</f>
        <v>4155.92</v>
      </c>
      <c r="S581" s="14">
        <f>+N581+L581+K581</f>
        <v>6136</v>
      </c>
      <c r="T581" s="14">
        <f>+G581-R581</f>
        <v>35844.080000000002</v>
      </c>
      <c r="U581" s="60">
        <f>+AH581-T581</f>
        <v>0</v>
      </c>
      <c r="V581" t="s">
        <v>677</v>
      </c>
      <c r="W581" t="s">
        <v>37</v>
      </c>
      <c r="X581" t="s">
        <v>1435</v>
      </c>
      <c r="Y581">
        <v>2</v>
      </c>
      <c r="Z581" s="33">
        <v>40000</v>
      </c>
      <c r="AA581">
        <v>0</v>
      </c>
      <c r="AB581" s="33">
        <v>40000</v>
      </c>
      <c r="AC581" s="33">
        <v>1148</v>
      </c>
      <c r="AD581">
        <v>204.54</v>
      </c>
      <c r="AE581" s="33">
        <v>1216</v>
      </c>
      <c r="AF581" s="33">
        <v>1587.38</v>
      </c>
      <c r="AG581" s="33">
        <v>4155.92</v>
      </c>
      <c r="AH581" s="33">
        <v>35844.080000000002</v>
      </c>
      <c r="AI581" s="33" t="s">
        <v>1975</v>
      </c>
      <c r="AJ581" s="33"/>
      <c r="AL581" s="35"/>
      <c r="AM581" s="35"/>
    </row>
    <row r="582" spans="1:39" ht="15.95" customHeight="1" x14ac:dyDescent="0.25">
      <c r="A582" s="11">
        <f t="shared" si="8"/>
        <v>562</v>
      </c>
      <c r="B582" s="12" t="s">
        <v>212</v>
      </c>
      <c r="C582" s="13" t="s">
        <v>678</v>
      </c>
      <c r="D582" s="13" t="s">
        <v>165</v>
      </c>
      <c r="E582" s="13" t="s">
        <v>29</v>
      </c>
      <c r="F582" s="13" t="s">
        <v>30</v>
      </c>
      <c r="G582" s="14">
        <v>22000</v>
      </c>
      <c r="H582" s="14">
        <v>0</v>
      </c>
      <c r="I582" s="14">
        <v>0</v>
      </c>
      <c r="J582" s="14">
        <f>+G582*2.87%</f>
        <v>631.4</v>
      </c>
      <c r="K582" s="14">
        <f>G582*7.1%</f>
        <v>1561.9999999999998</v>
      </c>
      <c r="L582" s="14">
        <f>G582*1.15%</f>
        <v>253</v>
      </c>
      <c r="M582" s="14">
        <f>+G582*3.04%</f>
        <v>668.8</v>
      </c>
      <c r="N582" s="14">
        <f>G582*7.09%</f>
        <v>1559.8000000000002</v>
      </c>
      <c r="O582" s="14">
        <v>0</v>
      </c>
      <c r="P582" s="14">
        <f>J582+K582+L582+M582+N582</f>
        <v>4675</v>
      </c>
      <c r="Q582" s="14">
        <f>+AF582</f>
        <v>11392.86</v>
      </c>
      <c r="R582" s="14">
        <f>+J582+M582+O582+Q582+H582+I582</f>
        <v>12693.060000000001</v>
      </c>
      <c r="S582" s="14">
        <f>+N582+L582+K582</f>
        <v>3374.8</v>
      </c>
      <c r="T582" s="14">
        <f>+G582-R582</f>
        <v>9306.9399999999987</v>
      </c>
      <c r="U582" s="60">
        <f>+AH582-T582</f>
        <v>0</v>
      </c>
      <c r="V582" t="s">
        <v>678</v>
      </c>
      <c r="W582" t="s">
        <v>165</v>
      </c>
      <c r="X582" t="s">
        <v>1409</v>
      </c>
      <c r="Y582">
        <v>24</v>
      </c>
      <c r="Z582" s="33">
        <v>22000</v>
      </c>
      <c r="AA582">
        <v>0</v>
      </c>
      <c r="AB582" s="33">
        <v>22000</v>
      </c>
      <c r="AC582">
        <v>631.4</v>
      </c>
      <c r="AD582">
        <v>0</v>
      </c>
      <c r="AE582">
        <v>668.8</v>
      </c>
      <c r="AF582" s="33">
        <v>11392.86</v>
      </c>
      <c r="AG582" s="33">
        <v>12693.06</v>
      </c>
      <c r="AH582" s="33">
        <v>9306.94</v>
      </c>
      <c r="AI582" s="33" t="s">
        <v>1975</v>
      </c>
      <c r="AJ582" s="33"/>
      <c r="AL582" s="35"/>
      <c r="AM582" s="35"/>
    </row>
    <row r="583" spans="1:39" ht="15.95" customHeight="1" x14ac:dyDescent="0.25">
      <c r="A583" s="11">
        <f t="shared" si="8"/>
        <v>563</v>
      </c>
      <c r="B583" s="12" t="s">
        <v>212</v>
      </c>
      <c r="C583" s="13" t="s">
        <v>679</v>
      </c>
      <c r="D583" s="13" t="s">
        <v>165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>+G583*2.87%</f>
        <v>631.4</v>
      </c>
      <c r="K583" s="14">
        <f>G583*7.1%</f>
        <v>1561.9999999999998</v>
      </c>
      <c r="L583" s="14">
        <f>G583*1.15%</f>
        <v>253</v>
      </c>
      <c r="M583" s="14">
        <f>+G583*3.04%</f>
        <v>668.8</v>
      </c>
      <c r="N583" s="14">
        <f>G583*7.09%</f>
        <v>1559.8000000000002</v>
      </c>
      <c r="O583" s="14">
        <v>0</v>
      </c>
      <c r="P583" s="14">
        <f>J583+K583+L583+M583+N583</f>
        <v>4675</v>
      </c>
      <c r="Q583" s="14">
        <f>+AF583</f>
        <v>16517.62</v>
      </c>
      <c r="R583" s="14">
        <f>+J583+M583+O583+Q583+H583+I583</f>
        <v>17817.82</v>
      </c>
      <c r="S583" s="14">
        <f>+N583+L583+K583</f>
        <v>3374.8</v>
      </c>
      <c r="T583" s="14">
        <f>+G583-R583</f>
        <v>4182.18</v>
      </c>
      <c r="U583" s="60">
        <f>+AH583-T583</f>
        <v>0</v>
      </c>
      <c r="V583" t="s">
        <v>679</v>
      </c>
      <c r="W583" t="s">
        <v>165</v>
      </c>
      <c r="X583" t="s">
        <v>1420</v>
      </c>
      <c r="Y583">
        <v>25</v>
      </c>
      <c r="Z583" s="33">
        <v>22000</v>
      </c>
      <c r="AA583">
        <v>0</v>
      </c>
      <c r="AB583" s="33">
        <v>22000</v>
      </c>
      <c r="AC583">
        <v>631.4</v>
      </c>
      <c r="AD583">
        <v>0</v>
      </c>
      <c r="AE583">
        <v>668.8</v>
      </c>
      <c r="AF583" s="33">
        <v>16517.62</v>
      </c>
      <c r="AG583" s="33">
        <v>17817.82</v>
      </c>
      <c r="AH583" s="33">
        <v>4182.18</v>
      </c>
      <c r="AI583" s="33" t="s">
        <v>1975</v>
      </c>
      <c r="AJ583" s="33"/>
      <c r="AL583" s="35"/>
      <c r="AM583" s="35"/>
    </row>
    <row r="584" spans="1:39" s="3" customFormat="1" ht="15" x14ac:dyDescent="0.25">
      <c r="A584" s="11">
        <f t="shared" si="8"/>
        <v>564</v>
      </c>
      <c r="B584" s="12" t="s">
        <v>212</v>
      </c>
      <c r="C584" s="13" t="s">
        <v>680</v>
      </c>
      <c r="D584" s="13" t="s">
        <v>165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>+G584*2.87%</f>
        <v>631.4</v>
      </c>
      <c r="K584" s="14">
        <f>G584*7.1%</f>
        <v>1561.9999999999998</v>
      </c>
      <c r="L584" s="14">
        <f>G584*1.15%</f>
        <v>253</v>
      </c>
      <c r="M584" s="14">
        <f>+G584*3.04%</f>
        <v>668.8</v>
      </c>
      <c r="N584" s="14">
        <f>G584*7.09%</f>
        <v>1559.8000000000002</v>
      </c>
      <c r="O584" s="14">
        <v>0</v>
      </c>
      <c r="P584" s="14">
        <f>J584+K584+L584+M584+N584</f>
        <v>4675</v>
      </c>
      <c r="Q584" s="14">
        <f>+AF584</f>
        <v>0</v>
      </c>
      <c r="R584" s="14">
        <f>+J584+M584+O584+Q584+H584+I584</f>
        <v>1300.1999999999998</v>
      </c>
      <c r="S584" s="14">
        <f>+N584+L584+K584</f>
        <v>3374.8</v>
      </c>
      <c r="T584" s="14">
        <f>+G584-R584</f>
        <v>20699.8</v>
      </c>
      <c r="U584" s="60">
        <f>+AH584-T584</f>
        <v>0</v>
      </c>
      <c r="V584" t="s">
        <v>680</v>
      </c>
      <c r="W584" t="s">
        <v>165</v>
      </c>
      <c r="X584" t="s">
        <v>1453</v>
      </c>
      <c r="Y584">
        <v>47</v>
      </c>
      <c r="Z584" s="33">
        <v>22000</v>
      </c>
      <c r="AA584">
        <v>0</v>
      </c>
      <c r="AB584" s="33">
        <v>22000</v>
      </c>
      <c r="AC584">
        <v>631.4</v>
      </c>
      <c r="AD584">
        <v>0</v>
      </c>
      <c r="AE584">
        <v>668.8</v>
      </c>
      <c r="AF584">
        <v>0</v>
      </c>
      <c r="AG584" s="33">
        <v>1300.2</v>
      </c>
      <c r="AH584" s="33">
        <v>20699.8</v>
      </c>
      <c r="AI584" s="33" t="s">
        <v>1975</v>
      </c>
      <c r="AJ584" s="33"/>
      <c r="AK584" s="7"/>
      <c r="AL584" s="35"/>
      <c r="AM584" s="35"/>
    </row>
    <row r="585" spans="1:39" ht="15.95" customHeight="1" x14ac:dyDescent="0.25">
      <c r="A585" s="11">
        <f t="shared" si="8"/>
        <v>565</v>
      </c>
      <c r="B585" s="12" t="s">
        <v>212</v>
      </c>
      <c r="C585" s="13" t="s">
        <v>681</v>
      </c>
      <c r="D585" s="13" t="s">
        <v>165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>+G585*2.87%</f>
        <v>631.4</v>
      </c>
      <c r="K585" s="14">
        <f>G585*7.1%</f>
        <v>1561.9999999999998</v>
      </c>
      <c r="L585" s="14">
        <f>G585*1.15%</f>
        <v>253</v>
      </c>
      <c r="M585" s="14">
        <f>+G585*3.04%</f>
        <v>668.8</v>
      </c>
      <c r="N585" s="14">
        <f>G585*7.09%</f>
        <v>1559.8000000000002</v>
      </c>
      <c r="O585" s="14">
        <v>0</v>
      </c>
      <c r="P585" s="14">
        <f>J585+K585+L585+M585+N585</f>
        <v>4675</v>
      </c>
      <c r="Q585" s="14">
        <f>+AF585</f>
        <v>0</v>
      </c>
      <c r="R585" s="14">
        <f>+J585+M585+O585+Q585+H585+I585</f>
        <v>1300.1999999999998</v>
      </c>
      <c r="S585" s="14">
        <f>+N585+L585+K585</f>
        <v>3374.8</v>
      </c>
      <c r="T585" s="14">
        <f>+G585-R585</f>
        <v>20699.8</v>
      </c>
      <c r="U585" s="60">
        <f>+AH585-T585</f>
        <v>0</v>
      </c>
      <c r="V585" t="s">
        <v>681</v>
      </c>
      <c r="W585" t="s">
        <v>165</v>
      </c>
      <c r="X585" t="s">
        <v>1449</v>
      </c>
      <c r="Y585">
        <v>27</v>
      </c>
      <c r="Z585" s="33">
        <v>22000</v>
      </c>
      <c r="AA585">
        <v>0</v>
      </c>
      <c r="AB585" s="33">
        <v>22000</v>
      </c>
      <c r="AC585">
        <v>631.4</v>
      </c>
      <c r="AD585">
        <v>0</v>
      </c>
      <c r="AE585">
        <v>668.8</v>
      </c>
      <c r="AF585">
        <v>0</v>
      </c>
      <c r="AG585" s="33">
        <v>1300.2</v>
      </c>
      <c r="AH585" s="33">
        <v>20699.8</v>
      </c>
      <c r="AI585" s="33" t="s">
        <v>1975</v>
      </c>
      <c r="AJ585" s="33"/>
      <c r="AL585" s="35"/>
      <c r="AM585" s="35"/>
    </row>
    <row r="586" spans="1:39" ht="15.95" customHeight="1" x14ac:dyDescent="0.25">
      <c r="A586" s="11">
        <f t="shared" si="8"/>
        <v>566</v>
      </c>
      <c r="B586" s="12" t="s">
        <v>212</v>
      </c>
      <c r="C586" s="13" t="s">
        <v>682</v>
      </c>
      <c r="D586" s="13" t="s">
        <v>165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G586*7.1%</f>
        <v>1561.9999999999998</v>
      </c>
      <c r="L586" s="14">
        <f>G586*1.15%</f>
        <v>253</v>
      </c>
      <c r="M586" s="14">
        <f>+G586*3.04%</f>
        <v>668.8</v>
      </c>
      <c r="N586" s="14">
        <f>G586*7.09%</f>
        <v>1559.8000000000002</v>
      </c>
      <c r="O586" s="14">
        <v>1587.38</v>
      </c>
      <c r="P586" s="14">
        <f>J586+K586+L586+M586+N586</f>
        <v>4675</v>
      </c>
      <c r="Q586" s="14">
        <v>0</v>
      </c>
      <c r="R586" s="14">
        <f>+J586+M586+O586+Q586+H586+I586</f>
        <v>2887.58</v>
      </c>
      <c r="S586" s="14">
        <f>+N586+L586+K586</f>
        <v>3374.8</v>
      </c>
      <c r="T586" s="14">
        <f>+G586-R586</f>
        <v>19112.419999999998</v>
      </c>
      <c r="U586" s="60">
        <f>+AH586-T586</f>
        <v>0</v>
      </c>
      <c r="V586" t="s">
        <v>682</v>
      </c>
      <c r="W586" t="s">
        <v>165</v>
      </c>
      <c r="X586" t="s">
        <v>1415</v>
      </c>
      <c r="Y586">
        <v>49</v>
      </c>
      <c r="Z586" s="33">
        <v>22000</v>
      </c>
      <c r="AA586">
        <v>0</v>
      </c>
      <c r="AB586" s="33">
        <v>22000</v>
      </c>
      <c r="AC586">
        <v>631.4</v>
      </c>
      <c r="AD586">
        <v>0</v>
      </c>
      <c r="AE586">
        <v>668.8</v>
      </c>
      <c r="AF586" s="33">
        <v>1587.38</v>
      </c>
      <c r="AG586" s="33">
        <v>2887.58</v>
      </c>
      <c r="AH586" s="33">
        <v>19112.419999999998</v>
      </c>
      <c r="AI586" s="33" t="s">
        <v>1975</v>
      </c>
      <c r="AJ586" s="33"/>
      <c r="AL586" s="35"/>
      <c r="AM586" s="35"/>
    </row>
    <row r="587" spans="1:39" ht="15.95" customHeight="1" x14ac:dyDescent="0.25">
      <c r="A587" s="11">
        <f t="shared" si="8"/>
        <v>567</v>
      </c>
      <c r="B587" s="12" t="s">
        <v>212</v>
      </c>
      <c r="C587" s="13" t="s">
        <v>683</v>
      </c>
      <c r="D587" s="13" t="s">
        <v>165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>+G587*2.87%</f>
        <v>631.4</v>
      </c>
      <c r="K587" s="14">
        <f>G587*7.1%</f>
        <v>1561.9999999999998</v>
      </c>
      <c r="L587" s="14">
        <f>G587*1.15%</f>
        <v>253</v>
      </c>
      <c r="M587" s="14">
        <f>+G587*3.04%</f>
        <v>668.8</v>
      </c>
      <c r="N587" s="14">
        <f>G587*7.09%</f>
        <v>1559.8000000000002</v>
      </c>
      <c r="O587" s="14">
        <v>0</v>
      </c>
      <c r="P587" s="14">
        <f>J587+K587+L587+M587+N587</f>
        <v>4675</v>
      </c>
      <c r="Q587" s="14">
        <f>+AF587</f>
        <v>0</v>
      </c>
      <c r="R587" s="14">
        <f>+J587+M587+O587+Q587+H587+I587</f>
        <v>1300.1999999999998</v>
      </c>
      <c r="S587" s="14">
        <f>+N587+L587+K587</f>
        <v>3374.8</v>
      </c>
      <c r="T587" s="14">
        <f>+G587-R587</f>
        <v>20699.8</v>
      </c>
      <c r="U587" s="60">
        <f>+AH587-T587</f>
        <v>0</v>
      </c>
      <c r="V587" t="s">
        <v>683</v>
      </c>
      <c r="W587" t="s">
        <v>165</v>
      </c>
      <c r="X587" t="s">
        <v>1747</v>
      </c>
      <c r="Y587">
        <v>50</v>
      </c>
      <c r="Z587" s="33">
        <v>22000</v>
      </c>
      <c r="AA587">
        <v>0</v>
      </c>
      <c r="AB587" s="33">
        <v>22000</v>
      </c>
      <c r="AC587">
        <v>631.4</v>
      </c>
      <c r="AD587">
        <v>0</v>
      </c>
      <c r="AE587">
        <v>668.8</v>
      </c>
      <c r="AF587">
        <v>0</v>
      </c>
      <c r="AG587" s="33">
        <v>1300.2</v>
      </c>
      <c r="AH587" s="33">
        <v>20699.8</v>
      </c>
      <c r="AI587" s="33" t="s">
        <v>1975</v>
      </c>
      <c r="AJ587" s="33"/>
      <c r="AL587" s="35"/>
      <c r="AM587" s="35"/>
    </row>
    <row r="588" spans="1:39" ht="15.95" customHeight="1" x14ac:dyDescent="0.25">
      <c r="A588" s="11">
        <f t="shared" si="8"/>
        <v>568</v>
      </c>
      <c r="B588" s="12" t="s">
        <v>212</v>
      </c>
      <c r="C588" s="13" t="s">
        <v>684</v>
      </c>
      <c r="D588" s="13" t="s">
        <v>165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>+G588*2.87%</f>
        <v>631.4</v>
      </c>
      <c r="K588" s="14">
        <f>G588*7.1%</f>
        <v>1561.9999999999998</v>
      </c>
      <c r="L588" s="14">
        <f>G588*1.15%</f>
        <v>253</v>
      </c>
      <c r="M588" s="14">
        <f>+G588*3.04%</f>
        <v>668.8</v>
      </c>
      <c r="N588" s="14">
        <f>G588*7.09%</f>
        <v>1559.8000000000002</v>
      </c>
      <c r="O588" s="14">
        <v>0</v>
      </c>
      <c r="P588" s="14">
        <f>J588+K588+L588+M588+N588</f>
        <v>4675</v>
      </c>
      <c r="Q588" s="14">
        <f>+AF588</f>
        <v>0</v>
      </c>
      <c r="R588" s="14">
        <f>+J588+M588+O588+Q588+H588+I588</f>
        <v>1300.1999999999998</v>
      </c>
      <c r="S588" s="14">
        <f>+N588+L588+K588</f>
        <v>3374.8</v>
      </c>
      <c r="T588" s="14">
        <f>+G588-R588</f>
        <v>20699.8</v>
      </c>
      <c r="U588" s="60">
        <f>+AH588-T588</f>
        <v>0</v>
      </c>
      <c r="V588" t="s">
        <v>684</v>
      </c>
      <c r="W588" t="s">
        <v>165</v>
      </c>
      <c r="X588" t="s">
        <v>1430</v>
      </c>
      <c r="Y588">
        <v>28</v>
      </c>
      <c r="Z588" s="33">
        <v>22000</v>
      </c>
      <c r="AA588">
        <v>0</v>
      </c>
      <c r="AB588" s="33">
        <v>22000</v>
      </c>
      <c r="AC588">
        <v>631.4</v>
      </c>
      <c r="AD588">
        <v>0</v>
      </c>
      <c r="AE588">
        <v>668.8</v>
      </c>
      <c r="AF588">
        <v>0</v>
      </c>
      <c r="AG588" s="33">
        <v>1300.2</v>
      </c>
      <c r="AH588" s="33">
        <v>20699.8</v>
      </c>
      <c r="AI588" s="33" t="s">
        <v>1975</v>
      </c>
      <c r="AJ588" s="33"/>
      <c r="AL588" s="35"/>
      <c r="AM588" s="35"/>
    </row>
    <row r="589" spans="1:39" ht="15.95" customHeight="1" x14ac:dyDescent="0.25">
      <c r="A589" s="11">
        <f t="shared" si="8"/>
        <v>569</v>
      </c>
      <c r="B589" s="12" t="s">
        <v>212</v>
      </c>
      <c r="C589" s="13" t="s">
        <v>685</v>
      </c>
      <c r="D589" s="13" t="s">
        <v>165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>+G589*2.87%</f>
        <v>631.4</v>
      </c>
      <c r="K589" s="14">
        <f>G589*7.1%</f>
        <v>1561.9999999999998</v>
      </c>
      <c r="L589" s="14">
        <f>G589*1.15%</f>
        <v>253</v>
      </c>
      <c r="M589" s="14">
        <f>+G589*3.04%</f>
        <v>668.8</v>
      </c>
      <c r="N589" s="14">
        <f>G589*7.09%</f>
        <v>1559.8000000000002</v>
      </c>
      <c r="O589" s="14">
        <v>0</v>
      </c>
      <c r="P589" s="14">
        <f>J589+K589+L589+M589+N589</f>
        <v>4675</v>
      </c>
      <c r="Q589" s="14">
        <f>+AF589</f>
        <v>0</v>
      </c>
      <c r="R589" s="14">
        <f>+J589+M589+O589+Q589+H589+I589</f>
        <v>1300.1999999999998</v>
      </c>
      <c r="S589" s="14">
        <f>+N589+L589+K589</f>
        <v>3374.8</v>
      </c>
      <c r="T589" s="14">
        <f>+G589-R589</f>
        <v>20699.8</v>
      </c>
      <c r="U589" s="60">
        <f>+AH589-T589</f>
        <v>0</v>
      </c>
      <c r="V589" t="s">
        <v>685</v>
      </c>
      <c r="W589" t="s">
        <v>165</v>
      </c>
      <c r="X589" t="s">
        <v>1293</v>
      </c>
      <c r="Y589">
        <v>29</v>
      </c>
      <c r="Z589" s="33">
        <v>22000</v>
      </c>
      <c r="AA589">
        <v>0</v>
      </c>
      <c r="AB589" s="33">
        <v>22000</v>
      </c>
      <c r="AC589">
        <v>631.4</v>
      </c>
      <c r="AD589">
        <v>0</v>
      </c>
      <c r="AE589">
        <v>668.8</v>
      </c>
      <c r="AF589">
        <v>0</v>
      </c>
      <c r="AG589" s="33">
        <v>1300.2</v>
      </c>
      <c r="AH589" s="33">
        <v>20699.8</v>
      </c>
      <c r="AI589" s="33" t="s">
        <v>1975</v>
      </c>
      <c r="AJ589" s="33"/>
      <c r="AL589" s="35"/>
      <c r="AM589" s="35"/>
    </row>
    <row r="590" spans="1:39" ht="15.95" customHeight="1" x14ac:dyDescent="0.25">
      <c r="A590" s="11">
        <f t="shared" si="8"/>
        <v>570</v>
      </c>
      <c r="B590" s="12" t="s">
        <v>212</v>
      </c>
      <c r="C590" s="13" t="s">
        <v>686</v>
      </c>
      <c r="D590" s="13" t="s">
        <v>165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>+G590*2.87%</f>
        <v>631.4</v>
      </c>
      <c r="K590" s="14">
        <f>G590*7.1%</f>
        <v>1561.9999999999998</v>
      </c>
      <c r="L590" s="14">
        <f>G590*1.15%</f>
        <v>253</v>
      </c>
      <c r="M590" s="14">
        <f>+G590*3.04%</f>
        <v>668.8</v>
      </c>
      <c r="N590" s="14">
        <f>G590*7.09%</f>
        <v>1559.8000000000002</v>
      </c>
      <c r="O590" s="14">
        <v>0</v>
      </c>
      <c r="P590" s="14">
        <f>J590+K590+L590+M590+N590</f>
        <v>4675</v>
      </c>
      <c r="Q590" s="14">
        <f>+AF590</f>
        <v>0</v>
      </c>
      <c r="R590" s="14">
        <f>+J590+M590+O590+Q590+H590+I590</f>
        <v>1300.1999999999998</v>
      </c>
      <c r="S590" s="14">
        <f>+N590+L590+K590</f>
        <v>3374.8</v>
      </c>
      <c r="T590" s="14">
        <f>+G590-R590</f>
        <v>20699.8</v>
      </c>
      <c r="U590" s="60">
        <f>+AH590-T590</f>
        <v>0</v>
      </c>
      <c r="V590" t="s">
        <v>686</v>
      </c>
      <c r="W590" t="s">
        <v>165</v>
      </c>
      <c r="X590" t="s">
        <v>1407</v>
      </c>
      <c r="Y590">
        <v>53</v>
      </c>
      <c r="Z590" s="33">
        <v>22000</v>
      </c>
      <c r="AA590">
        <v>0</v>
      </c>
      <c r="AB590" s="33">
        <v>22000</v>
      </c>
      <c r="AC590">
        <v>631.4</v>
      </c>
      <c r="AD590">
        <v>0</v>
      </c>
      <c r="AE590">
        <v>668.8</v>
      </c>
      <c r="AF590">
        <v>0</v>
      </c>
      <c r="AG590" s="33">
        <v>1300.2</v>
      </c>
      <c r="AH590" s="33">
        <v>20699.8</v>
      </c>
      <c r="AI590" s="33" t="s">
        <v>1975</v>
      </c>
      <c r="AJ590" s="33"/>
      <c r="AL590" s="35"/>
      <c r="AM590" s="35"/>
    </row>
    <row r="591" spans="1:39" ht="15.95" customHeight="1" x14ac:dyDescent="0.25">
      <c r="A591" s="11">
        <f t="shared" si="8"/>
        <v>571</v>
      </c>
      <c r="B591" s="12" t="s">
        <v>212</v>
      </c>
      <c r="C591" s="13" t="s">
        <v>687</v>
      </c>
      <c r="D591" s="13" t="s">
        <v>165</v>
      </c>
      <c r="E591" s="13" t="s">
        <v>29</v>
      </c>
      <c r="F591" s="13" t="s">
        <v>35</v>
      </c>
      <c r="G591" s="14">
        <v>30000</v>
      </c>
      <c r="H591" s="14">
        <v>0</v>
      </c>
      <c r="I591" s="14">
        <v>0</v>
      </c>
      <c r="J591" s="14">
        <f>+G591*2.87%</f>
        <v>861</v>
      </c>
      <c r="K591" s="14">
        <f>G591*7.1%</f>
        <v>2130</v>
      </c>
      <c r="L591" s="14">
        <f>G591*1.15%</f>
        <v>345</v>
      </c>
      <c r="M591" s="14">
        <f>+G591*3.04%</f>
        <v>912</v>
      </c>
      <c r="N591" s="14">
        <f>G591*7.09%</f>
        <v>2127</v>
      </c>
      <c r="O591" s="14">
        <v>0</v>
      </c>
      <c r="P591" s="14">
        <f>J591+K591+L591+M591+N591</f>
        <v>6375</v>
      </c>
      <c r="Q591" s="14">
        <f>+AF591</f>
        <v>10672.3</v>
      </c>
      <c r="R591" s="14">
        <f>+J591+M591+O591+Q591+H591+I591</f>
        <v>12445.3</v>
      </c>
      <c r="S591" s="14">
        <f>+N591+L591+K591</f>
        <v>4602</v>
      </c>
      <c r="T591" s="14">
        <f>+G591-R591</f>
        <v>17554.7</v>
      </c>
      <c r="U591" s="60">
        <f>+AH591-T591</f>
        <v>0</v>
      </c>
      <c r="V591" t="s">
        <v>687</v>
      </c>
      <c r="W591" t="s">
        <v>165</v>
      </c>
      <c r="X591" t="s">
        <v>1402</v>
      </c>
      <c r="Y591">
        <v>11</v>
      </c>
      <c r="Z591" s="33">
        <v>30000</v>
      </c>
      <c r="AA591">
        <v>0</v>
      </c>
      <c r="AB591" s="33">
        <v>30000</v>
      </c>
      <c r="AC591">
        <v>861</v>
      </c>
      <c r="AD591">
        <v>0</v>
      </c>
      <c r="AE591">
        <v>912</v>
      </c>
      <c r="AF591" s="33">
        <v>10672.3</v>
      </c>
      <c r="AG591" s="33">
        <v>12445.3</v>
      </c>
      <c r="AH591" s="33">
        <v>17554.7</v>
      </c>
      <c r="AI591" s="33" t="s">
        <v>1975</v>
      </c>
      <c r="AJ591" s="33"/>
      <c r="AL591" s="35"/>
      <c r="AM591" s="35"/>
    </row>
    <row r="592" spans="1:39" ht="15.95" customHeight="1" x14ac:dyDescent="0.25">
      <c r="A592" s="11">
        <f t="shared" si="8"/>
        <v>572</v>
      </c>
      <c r="B592" s="12" t="s">
        <v>212</v>
      </c>
      <c r="C592" s="13" t="s">
        <v>688</v>
      </c>
      <c r="D592" s="13" t="s">
        <v>165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G592*7.1%</f>
        <v>1561.9999999999998</v>
      </c>
      <c r="L592" s="14">
        <f>G592*1.15%</f>
        <v>253</v>
      </c>
      <c r="M592" s="14">
        <f>+G592*3.04%</f>
        <v>668.8</v>
      </c>
      <c r="N592" s="14">
        <f>G592*7.09%</f>
        <v>1559.8000000000002</v>
      </c>
      <c r="O592" s="14">
        <v>0</v>
      </c>
      <c r="P592" s="14">
        <f>J592+K592+L592+M592+N592</f>
        <v>4675</v>
      </c>
      <c r="Q592" s="14">
        <f>+AF592</f>
        <v>0</v>
      </c>
      <c r="R592" s="14">
        <f>+J592+M592+O592+Q592+H592+I592</f>
        <v>1300.1999999999998</v>
      </c>
      <c r="S592" s="14">
        <f>+N592+L592+K592</f>
        <v>3374.8</v>
      </c>
      <c r="T592" s="14">
        <f>+G592-R592</f>
        <v>20699.8</v>
      </c>
      <c r="U592" s="60">
        <f>+AH592-T592</f>
        <v>0</v>
      </c>
      <c r="V592" t="s">
        <v>688</v>
      </c>
      <c r="W592" t="s">
        <v>165</v>
      </c>
      <c r="X592" t="s">
        <v>1408</v>
      </c>
      <c r="Y592">
        <v>30</v>
      </c>
      <c r="Z592" s="33">
        <v>22000</v>
      </c>
      <c r="AA592">
        <v>0</v>
      </c>
      <c r="AB592" s="33">
        <v>22000</v>
      </c>
      <c r="AC592">
        <v>631.4</v>
      </c>
      <c r="AD592">
        <v>0</v>
      </c>
      <c r="AE592">
        <v>668.8</v>
      </c>
      <c r="AF592">
        <v>0</v>
      </c>
      <c r="AG592" s="33">
        <v>1300.2</v>
      </c>
      <c r="AH592" s="33">
        <v>20699.8</v>
      </c>
      <c r="AI592" s="33" t="s">
        <v>1975</v>
      </c>
      <c r="AJ592" s="33"/>
      <c r="AL592" s="35"/>
      <c r="AM592" s="35"/>
    </row>
    <row r="593" spans="1:39" ht="15.95" customHeight="1" x14ac:dyDescent="0.25">
      <c r="A593" s="11">
        <f t="shared" si="8"/>
        <v>573</v>
      </c>
      <c r="B593" s="12" t="s">
        <v>212</v>
      </c>
      <c r="C593" s="13" t="s">
        <v>689</v>
      </c>
      <c r="D593" s="13" t="s">
        <v>165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>+G593*2.87%</f>
        <v>631.4</v>
      </c>
      <c r="K593" s="14">
        <f>G593*7.1%</f>
        <v>1561.9999999999998</v>
      </c>
      <c r="L593" s="14">
        <f>G593*1.15%</f>
        <v>253</v>
      </c>
      <c r="M593" s="14">
        <f>+G593*3.04%</f>
        <v>668.8</v>
      </c>
      <c r="N593" s="14">
        <f>G593*7.09%</f>
        <v>1559.8000000000002</v>
      </c>
      <c r="O593" s="14">
        <v>0</v>
      </c>
      <c r="P593" s="14">
        <f>J593+K593+L593+M593+N593</f>
        <v>4675</v>
      </c>
      <c r="Q593" s="14">
        <f>+AF593</f>
        <v>5148.91</v>
      </c>
      <c r="R593" s="14">
        <f>+J593+M593+O593+Q593+H593+I593</f>
        <v>6449.11</v>
      </c>
      <c r="S593" s="14">
        <f>+N593+L593+K593</f>
        <v>3374.8</v>
      </c>
      <c r="T593" s="14">
        <f>+G593-R593</f>
        <v>15550.89</v>
      </c>
      <c r="U593" s="60">
        <f>+AH593-T593</f>
        <v>0</v>
      </c>
      <c r="V593" t="s">
        <v>689</v>
      </c>
      <c r="W593" t="s">
        <v>165</v>
      </c>
      <c r="X593" t="s">
        <v>1422</v>
      </c>
      <c r="Y593">
        <v>31</v>
      </c>
      <c r="Z593" s="33">
        <v>22000</v>
      </c>
      <c r="AA593">
        <v>0</v>
      </c>
      <c r="AB593" s="33">
        <v>22000</v>
      </c>
      <c r="AC593">
        <v>631.4</v>
      </c>
      <c r="AD593">
        <v>0</v>
      </c>
      <c r="AE593">
        <v>668.8</v>
      </c>
      <c r="AF593" s="33">
        <v>5148.91</v>
      </c>
      <c r="AG593" s="33">
        <v>6449.11</v>
      </c>
      <c r="AH593" s="33">
        <v>15550.89</v>
      </c>
      <c r="AI593" s="33" t="s">
        <v>1975</v>
      </c>
      <c r="AJ593" s="33"/>
      <c r="AL593" s="35"/>
      <c r="AM593" s="35"/>
    </row>
    <row r="594" spans="1:39" ht="15.95" customHeight="1" x14ac:dyDescent="0.25">
      <c r="A594" s="11">
        <f t="shared" si="8"/>
        <v>574</v>
      </c>
      <c r="B594" s="12" t="s">
        <v>212</v>
      </c>
      <c r="C594" s="13" t="s">
        <v>690</v>
      </c>
      <c r="D594" s="13" t="s">
        <v>165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>+G594*2.87%</f>
        <v>631.4</v>
      </c>
      <c r="K594" s="14">
        <f>G594*7.1%</f>
        <v>1561.9999999999998</v>
      </c>
      <c r="L594" s="14">
        <f>G594*1.15%</f>
        <v>253</v>
      </c>
      <c r="M594" s="14">
        <f>+G594*3.04%</f>
        <v>668.8</v>
      </c>
      <c r="N594" s="14">
        <f>G594*7.09%</f>
        <v>1559.8000000000002</v>
      </c>
      <c r="O594" s="14">
        <v>0</v>
      </c>
      <c r="P594" s="14">
        <f>J594+K594+L594+M594+N594</f>
        <v>4675</v>
      </c>
      <c r="Q594" s="14">
        <f>+AF594</f>
        <v>16122.69</v>
      </c>
      <c r="R594" s="14">
        <f>+J594+M594+O594+Q594+H594+I594</f>
        <v>17422.89</v>
      </c>
      <c r="S594" s="14">
        <f>+N594+L594+K594</f>
        <v>3374.8</v>
      </c>
      <c r="T594" s="14">
        <f>+G594-R594</f>
        <v>4577.1100000000006</v>
      </c>
      <c r="U594" s="60">
        <f>+AH594-T594</f>
        <v>0</v>
      </c>
      <c r="V594" t="s">
        <v>690</v>
      </c>
      <c r="W594" t="s">
        <v>165</v>
      </c>
      <c r="X594" t="s">
        <v>1294</v>
      </c>
      <c r="Y594">
        <v>32</v>
      </c>
      <c r="Z594" s="33">
        <v>22000</v>
      </c>
      <c r="AA594">
        <v>0</v>
      </c>
      <c r="AB594" s="33">
        <v>22000</v>
      </c>
      <c r="AC594">
        <v>631.4</v>
      </c>
      <c r="AD594">
        <v>0</v>
      </c>
      <c r="AE594">
        <v>668.8</v>
      </c>
      <c r="AF594" s="33">
        <v>16122.69</v>
      </c>
      <c r="AG594" s="33">
        <v>17422.89</v>
      </c>
      <c r="AH594" s="33">
        <v>4577.1099999999997</v>
      </c>
      <c r="AI594" s="33" t="s">
        <v>1975</v>
      </c>
      <c r="AJ594" s="33"/>
      <c r="AL594" s="35"/>
      <c r="AM594" s="35"/>
    </row>
    <row r="595" spans="1:39" ht="15.95" customHeight="1" x14ac:dyDescent="0.25">
      <c r="A595" s="11">
        <f t="shared" ref="A595:A658" si="9">1+A594</f>
        <v>575</v>
      </c>
      <c r="B595" s="12" t="s">
        <v>212</v>
      </c>
      <c r="C595" s="13" t="s">
        <v>691</v>
      </c>
      <c r="D595" s="13" t="s">
        <v>125</v>
      </c>
      <c r="E595" s="13" t="s">
        <v>29</v>
      </c>
      <c r="F595" s="13" t="s">
        <v>30</v>
      </c>
      <c r="G595" s="14">
        <v>36750</v>
      </c>
      <c r="H595" s="14">
        <v>0</v>
      </c>
      <c r="I595" s="14">
        <v>0</v>
      </c>
      <c r="J595" s="14">
        <f>+G595*2.87%</f>
        <v>1054.7249999999999</v>
      </c>
      <c r="K595" s="14">
        <f>G595*7.1%</f>
        <v>2609.2499999999995</v>
      </c>
      <c r="L595" s="14">
        <f>G595*1.15%</f>
        <v>422.625</v>
      </c>
      <c r="M595" s="14">
        <f>+G595*3.04%</f>
        <v>1117.2</v>
      </c>
      <c r="N595" s="14">
        <f>G595*7.09%</f>
        <v>2605.5750000000003</v>
      </c>
      <c r="O595" s="14">
        <v>0</v>
      </c>
      <c r="P595" s="14">
        <f>J595+K595+L595+M595+N595</f>
        <v>7809.375</v>
      </c>
      <c r="Q595" s="14">
        <f>+AF595</f>
        <v>12676.12</v>
      </c>
      <c r="R595" s="14">
        <f>+J595+M595+O595+Q595+H595+I595</f>
        <v>14848.045000000002</v>
      </c>
      <c r="S595" s="14">
        <f>+N595+L595+K595</f>
        <v>5637.45</v>
      </c>
      <c r="T595" s="14">
        <f>+G595-R595</f>
        <v>21901.954999999998</v>
      </c>
      <c r="U595" s="60">
        <f>+AH595-T595</f>
        <v>-4.9999999973806553E-3</v>
      </c>
      <c r="V595" t="s">
        <v>691</v>
      </c>
      <c r="W595" t="s">
        <v>125</v>
      </c>
      <c r="X595" t="s">
        <v>1396</v>
      </c>
      <c r="Y595">
        <v>6</v>
      </c>
      <c r="Z595" s="33">
        <v>36750</v>
      </c>
      <c r="AA595">
        <v>0</v>
      </c>
      <c r="AB595" s="33">
        <v>36750</v>
      </c>
      <c r="AC595" s="33">
        <v>1054.73</v>
      </c>
      <c r="AD595">
        <v>0</v>
      </c>
      <c r="AE595" s="33">
        <v>1117.2</v>
      </c>
      <c r="AF595" s="33">
        <v>12676.12</v>
      </c>
      <c r="AG595" s="33">
        <v>14848.05</v>
      </c>
      <c r="AH595" s="33">
        <v>21901.95</v>
      </c>
      <c r="AI595" s="33" t="s">
        <v>1975</v>
      </c>
      <c r="AJ595" s="33"/>
      <c r="AL595" s="35"/>
      <c r="AM595" s="35"/>
    </row>
    <row r="596" spans="1:39" ht="15.95" customHeight="1" x14ac:dyDescent="0.25">
      <c r="A596" s="11">
        <f t="shared" si="9"/>
        <v>576</v>
      </c>
      <c r="B596" s="58" t="s">
        <v>212</v>
      </c>
      <c r="C596" s="13" t="s">
        <v>692</v>
      </c>
      <c r="D596" s="13" t="s">
        <v>165</v>
      </c>
      <c r="E596" s="59" t="s">
        <v>29</v>
      </c>
      <c r="F596" s="59" t="s">
        <v>30</v>
      </c>
      <c r="G596" s="22">
        <v>22000</v>
      </c>
      <c r="H596" s="14">
        <v>0</v>
      </c>
      <c r="I596" s="22">
        <v>0</v>
      </c>
      <c r="J596" s="14">
        <f>+G596*2.87%</f>
        <v>631.4</v>
      </c>
      <c r="K596" s="14">
        <f>G596*7.1%</f>
        <v>1561.9999999999998</v>
      </c>
      <c r="L596" s="14">
        <f>G596*1.15%</f>
        <v>253</v>
      </c>
      <c r="M596" s="14">
        <f>+G596*3.04%</f>
        <v>668.8</v>
      </c>
      <c r="N596" s="14">
        <f>G596*7.09%</f>
        <v>1559.8000000000002</v>
      </c>
      <c r="O596" s="14">
        <v>0</v>
      </c>
      <c r="P596" s="14">
        <f>J596+K596+L596+M596+N596</f>
        <v>4675</v>
      </c>
      <c r="Q596" s="14">
        <f>+AF596</f>
        <v>2566</v>
      </c>
      <c r="R596" s="14">
        <f>+J596+M596+O596+Q596+H596+I596</f>
        <v>3866.2</v>
      </c>
      <c r="S596" s="14">
        <f>+N596+L596+K596</f>
        <v>3374.8</v>
      </c>
      <c r="T596" s="14">
        <f>+G596-R596</f>
        <v>18133.8</v>
      </c>
      <c r="U596" s="60">
        <f>+AH596-T596</f>
        <v>0</v>
      </c>
      <c r="V596" t="s">
        <v>692</v>
      </c>
      <c r="W596" t="s">
        <v>165</v>
      </c>
      <c r="X596" t="s">
        <v>1440</v>
      </c>
      <c r="Y596">
        <v>33</v>
      </c>
      <c r="Z596" s="33">
        <v>22000</v>
      </c>
      <c r="AA596">
        <v>0</v>
      </c>
      <c r="AB596" s="33">
        <v>22000</v>
      </c>
      <c r="AC596">
        <v>631.4</v>
      </c>
      <c r="AD596">
        <v>0</v>
      </c>
      <c r="AE596">
        <v>668.8</v>
      </c>
      <c r="AF596" s="33">
        <v>2566</v>
      </c>
      <c r="AG596" s="33">
        <v>3866.2</v>
      </c>
      <c r="AH596" s="33">
        <v>18133.8</v>
      </c>
      <c r="AI596" s="33" t="s">
        <v>1975</v>
      </c>
      <c r="AJ596" s="33"/>
      <c r="AL596" s="35"/>
      <c r="AM596" s="35"/>
    </row>
    <row r="597" spans="1:39" ht="15.95" customHeight="1" x14ac:dyDescent="0.25">
      <c r="A597" s="11">
        <f t="shared" si="9"/>
        <v>577</v>
      </c>
      <c r="B597" s="12" t="s">
        <v>212</v>
      </c>
      <c r="C597" s="13" t="s">
        <v>693</v>
      </c>
      <c r="D597" s="13" t="s">
        <v>165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>+G597*2.87%</f>
        <v>631.4</v>
      </c>
      <c r="K597" s="14">
        <f>G597*7.1%</f>
        <v>1561.9999999999998</v>
      </c>
      <c r="L597" s="14">
        <f>G597*1.15%</f>
        <v>253</v>
      </c>
      <c r="M597" s="14">
        <f>+G597*3.04%</f>
        <v>668.8</v>
      </c>
      <c r="N597" s="14">
        <f>G597*7.09%</f>
        <v>1559.8000000000002</v>
      </c>
      <c r="O597" s="14">
        <v>0</v>
      </c>
      <c r="P597" s="14">
        <f>J597+K597+L597+M597+N597</f>
        <v>4675</v>
      </c>
      <c r="Q597" s="14">
        <f>+AF597</f>
        <v>6139.21</v>
      </c>
      <c r="R597" s="14">
        <f>+J597+M597+O597+Q597+H597+I597</f>
        <v>7439.41</v>
      </c>
      <c r="S597" s="14">
        <f>+N597+L597+K597</f>
        <v>3374.8</v>
      </c>
      <c r="T597" s="14">
        <f>+G597-R597</f>
        <v>14560.59</v>
      </c>
      <c r="U597" s="60">
        <f>+AH597-T597</f>
        <v>0</v>
      </c>
      <c r="V597" t="s">
        <v>693</v>
      </c>
      <c r="W597" t="s">
        <v>165</v>
      </c>
      <c r="X597" t="s">
        <v>1432</v>
      </c>
      <c r="Y597">
        <v>34</v>
      </c>
      <c r="Z597" s="33">
        <v>22000</v>
      </c>
      <c r="AA597">
        <v>0</v>
      </c>
      <c r="AB597" s="33">
        <v>22000</v>
      </c>
      <c r="AC597">
        <v>631.4</v>
      </c>
      <c r="AD597">
        <v>0</v>
      </c>
      <c r="AE597">
        <v>668.8</v>
      </c>
      <c r="AF597" s="33">
        <v>6139.21</v>
      </c>
      <c r="AG597" s="33">
        <v>7439.41</v>
      </c>
      <c r="AH597" s="33">
        <v>14560.59</v>
      </c>
      <c r="AI597" s="33" t="s">
        <v>1975</v>
      </c>
      <c r="AJ597" s="33"/>
      <c r="AL597" s="35"/>
      <c r="AM597" s="35"/>
    </row>
    <row r="598" spans="1:39" ht="15.95" customHeight="1" x14ac:dyDescent="0.25">
      <c r="A598" s="11">
        <f t="shared" si="9"/>
        <v>578</v>
      </c>
      <c r="B598" s="12" t="s">
        <v>212</v>
      </c>
      <c r="C598" s="13" t="s">
        <v>694</v>
      </c>
      <c r="D598" s="13" t="s">
        <v>54</v>
      </c>
      <c r="E598" s="13" t="s">
        <v>29</v>
      </c>
      <c r="F598" s="13" t="s">
        <v>35</v>
      </c>
      <c r="G598" s="14">
        <v>75000</v>
      </c>
      <c r="H598" s="14">
        <v>6309.38</v>
      </c>
      <c r="I598" s="14">
        <v>0</v>
      </c>
      <c r="J598" s="14">
        <f>+G598*2.87%</f>
        <v>2152.5</v>
      </c>
      <c r="K598" s="14">
        <f>G598*7.1%</f>
        <v>5324.9999999999991</v>
      </c>
      <c r="L598" s="14">
        <f>G598*1.15%</f>
        <v>862.5</v>
      </c>
      <c r="M598" s="14">
        <f>+G598*3.04%</f>
        <v>2280</v>
      </c>
      <c r="N598" s="14">
        <f>G598*7.09%</f>
        <v>5317.5</v>
      </c>
      <c r="O598" s="14">
        <v>0</v>
      </c>
      <c r="P598" s="14">
        <f>J598+K598+L598+M598+N598</f>
        <v>15937.5</v>
      </c>
      <c r="Q598" s="14">
        <f>+AF598</f>
        <v>0</v>
      </c>
      <c r="R598" s="14">
        <f>+J598+M598+O598+Q598+H598+I598</f>
        <v>10741.880000000001</v>
      </c>
      <c r="S598" s="14">
        <f>+N598+L598+K598</f>
        <v>11505</v>
      </c>
      <c r="T598" s="14">
        <f>+G598-R598</f>
        <v>64258.119999999995</v>
      </c>
      <c r="U598" s="60">
        <f>+AH598-T598</f>
        <v>0</v>
      </c>
      <c r="V598" t="s">
        <v>694</v>
      </c>
      <c r="W598" t="s">
        <v>54</v>
      </c>
      <c r="X598" t="s">
        <v>1397</v>
      </c>
      <c r="Y598">
        <v>1</v>
      </c>
      <c r="Z598" s="33">
        <v>75000</v>
      </c>
      <c r="AA598">
        <v>0</v>
      </c>
      <c r="AB598" s="33">
        <v>75000</v>
      </c>
      <c r="AC598" s="33">
        <v>2152.5</v>
      </c>
      <c r="AD598" s="33">
        <v>6309.38</v>
      </c>
      <c r="AE598" s="33">
        <v>2280</v>
      </c>
      <c r="AF598">
        <v>0</v>
      </c>
      <c r="AG598" s="33">
        <v>10741.88</v>
      </c>
      <c r="AH598" s="33">
        <v>64258.12</v>
      </c>
      <c r="AI598" s="33" t="s">
        <v>1975</v>
      </c>
      <c r="AJ598" s="33"/>
      <c r="AL598" s="35"/>
      <c r="AM598" s="35"/>
    </row>
    <row r="599" spans="1:39" ht="15.95" customHeight="1" x14ac:dyDescent="0.25">
      <c r="A599" s="11">
        <f t="shared" si="9"/>
        <v>579</v>
      </c>
      <c r="B599" s="12" t="s">
        <v>212</v>
      </c>
      <c r="C599" s="13" t="s">
        <v>695</v>
      </c>
      <c r="D599" s="13" t="s">
        <v>165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>+G599*2.87%</f>
        <v>631.4</v>
      </c>
      <c r="K599" s="14">
        <f>G599*7.1%</f>
        <v>1561.9999999999998</v>
      </c>
      <c r="L599" s="14">
        <f>G599*1.15%</f>
        <v>253</v>
      </c>
      <c r="M599" s="14">
        <f>+G599*3.04%</f>
        <v>668.8</v>
      </c>
      <c r="N599" s="14">
        <f>G599*7.09%</f>
        <v>1559.8000000000002</v>
      </c>
      <c r="O599" s="14">
        <v>0</v>
      </c>
      <c r="P599" s="14">
        <f>J599+K599+L599+M599+N599</f>
        <v>4675</v>
      </c>
      <c r="Q599" s="14">
        <f>+AF599</f>
        <v>5020.6000000000004</v>
      </c>
      <c r="R599" s="14">
        <f>+J599+M599+O599+Q599+H599+I599</f>
        <v>6320.8</v>
      </c>
      <c r="S599" s="14">
        <f>+N599+L599+K599</f>
        <v>3374.8</v>
      </c>
      <c r="T599" s="14">
        <f>+G599-R599</f>
        <v>15679.2</v>
      </c>
      <c r="U599" s="60">
        <f>+AH599-T599</f>
        <v>0</v>
      </c>
      <c r="V599" t="s">
        <v>695</v>
      </c>
      <c r="W599" t="s">
        <v>165</v>
      </c>
      <c r="X599" t="s">
        <v>1423</v>
      </c>
      <c r="Y599">
        <v>35</v>
      </c>
      <c r="Z599" s="33">
        <v>22000</v>
      </c>
      <c r="AA599">
        <v>0</v>
      </c>
      <c r="AB599" s="33">
        <v>22000</v>
      </c>
      <c r="AC599">
        <v>631.4</v>
      </c>
      <c r="AD599">
        <v>0</v>
      </c>
      <c r="AE599">
        <v>668.8</v>
      </c>
      <c r="AF599" s="33">
        <v>5020.6000000000004</v>
      </c>
      <c r="AG599" s="33">
        <v>6320.8</v>
      </c>
      <c r="AH599" s="33">
        <v>15679.2</v>
      </c>
      <c r="AI599" s="33" t="s">
        <v>1975</v>
      </c>
      <c r="AJ599" s="33"/>
      <c r="AL599" s="35"/>
      <c r="AM599" s="35"/>
    </row>
    <row r="600" spans="1:39" ht="15.95" customHeight="1" x14ac:dyDescent="0.25">
      <c r="A600" s="11">
        <f t="shared" si="9"/>
        <v>580</v>
      </c>
      <c r="B600" s="12" t="s">
        <v>212</v>
      </c>
      <c r="C600" s="13" t="s">
        <v>696</v>
      </c>
      <c r="D600" s="13" t="s">
        <v>165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>+G600*2.87%</f>
        <v>631.4</v>
      </c>
      <c r="K600" s="14">
        <f>G600*7.1%</f>
        <v>1561.9999999999998</v>
      </c>
      <c r="L600" s="14">
        <f>G600*1.15%</f>
        <v>253</v>
      </c>
      <c r="M600" s="14">
        <f>+G600*3.04%</f>
        <v>668.8</v>
      </c>
      <c r="N600" s="14">
        <f>G600*7.09%</f>
        <v>1559.8000000000002</v>
      </c>
      <c r="O600" s="14">
        <v>0</v>
      </c>
      <c r="P600" s="14">
        <f>J600+K600+L600+M600+N600</f>
        <v>4675</v>
      </c>
      <c r="Q600" s="14">
        <f>+AF600</f>
        <v>0</v>
      </c>
      <c r="R600" s="14">
        <f>+J600+M600+O600+Q600+H600+I600</f>
        <v>1300.1999999999998</v>
      </c>
      <c r="S600" s="14">
        <f>+N600+L600+K600</f>
        <v>3374.8</v>
      </c>
      <c r="T600" s="14">
        <f>+G600-R600</f>
        <v>20699.8</v>
      </c>
      <c r="U600" s="60">
        <f>+AH600-T600</f>
        <v>0</v>
      </c>
      <c r="V600" t="s">
        <v>696</v>
      </c>
      <c r="W600" t="s">
        <v>165</v>
      </c>
      <c r="X600" t="s">
        <v>1760</v>
      </c>
      <c r="Y600">
        <v>36</v>
      </c>
      <c r="Z600" s="33">
        <v>22000</v>
      </c>
      <c r="AA600">
        <v>0</v>
      </c>
      <c r="AB600" s="33">
        <v>22000</v>
      </c>
      <c r="AC600">
        <v>631.4</v>
      </c>
      <c r="AD600">
        <v>0</v>
      </c>
      <c r="AE600">
        <v>668.8</v>
      </c>
      <c r="AF600">
        <v>0</v>
      </c>
      <c r="AG600" s="33">
        <v>1300.2</v>
      </c>
      <c r="AH600" s="33">
        <v>20699.8</v>
      </c>
      <c r="AI600" s="33" t="s">
        <v>1975</v>
      </c>
      <c r="AJ600" s="33"/>
      <c r="AL600" s="35"/>
      <c r="AM600" s="35"/>
    </row>
    <row r="601" spans="1:39" ht="15.95" customHeight="1" x14ac:dyDescent="0.25">
      <c r="A601" s="11">
        <f t="shared" si="9"/>
        <v>581</v>
      </c>
      <c r="B601" s="12" t="s">
        <v>212</v>
      </c>
      <c r="C601" s="13" t="s">
        <v>697</v>
      </c>
      <c r="D601" s="13" t="s">
        <v>361</v>
      </c>
      <c r="E601" s="13" t="s">
        <v>29</v>
      </c>
      <c r="F601" s="13" t="s">
        <v>30</v>
      </c>
      <c r="G601" s="14">
        <v>30000</v>
      </c>
      <c r="H601" s="14">
        <v>0</v>
      </c>
      <c r="I601" s="14">
        <v>0</v>
      </c>
      <c r="J601" s="14">
        <f>+G601*2.87%</f>
        <v>861</v>
      </c>
      <c r="K601" s="14">
        <f>G601*7.1%</f>
        <v>2130</v>
      </c>
      <c r="L601" s="14">
        <f>G601*1.15%</f>
        <v>345</v>
      </c>
      <c r="M601" s="14">
        <f>+G601*3.04%</f>
        <v>912</v>
      </c>
      <c r="N601" s="14">
        <f>G601*7.09%</f>
        <v>2127</v>
      </c>
      <c r="O601" s="14">
        <v>0</v>
      </c>
      <c r="P601" s="14">
        <f>J601+K601+L601+M601+N601</f>
        <v>6375</v>
      </c>
      <c r="Q601" s="14">
        <f>+AF601</f>
        <v>16099.13</v>
      </c>
      <c r="R601" s="14">
        <f>+J601+M601+O601+Q601+H601+I601</f>
        <v>17872.129999999997</v>
      </c>
      <c r="S601" s="14">
        <f>+N601+L601+K601</f>
        <v>4602</v>
      </c>
      <c r="T601" s="14">
        <f>+G601-R601</f>
        <v>12127.870000000003</v>
      </c>
      <c r="U601" s="60">
        <f>+AH601-T601</f>
        <v>0</v>
      </c>
      <c r="V601" t="s">
        <v>697</v>
      </c>
      <c r="W601" t="s">
        <v>361</v>
      </c>
      <c r="X601" t="s">
        <v>1416</v>
      </c>
      <c r="Y601">
        <v>23</v>
      </c>
      <c r="Z601" s="33">
        <v>30000</v>
      </c>
      <c r="AA601">
        <v>0</v>
      </c>
      <c r="AB601" s="33">
        <v>30000</v>
      </c>
      <c r="AC601">
        <v>861</v>
      </c>
      <c r="AD601">
        <v>0</v>
      </c>
      <c r="AE601">
        <v>912</v>
      </c>
      <c r="AF601" s="33">
        <v>16099.13</v>
      </c>
      <c r="AG601" s="33">
        <v>17872.13</v>
      </c>
      <c r="AH601" s="33">
        <v>12127.87</v>
      </c>
      <c r="AI601" s="33" t="s">
        <v>1975</v>
      </c>
      <c r="AJ601" s="33"/>
      <c r="AK601" s="35">
        <f t="shared" ref="AK601:AK602" si="10">+U601</f>
        <v>0</v>
      </c>
      <c r="AL601" s="35"/>
      <c r="AM601" s="35"/>
    </row>
    <row r="602" spans="1:39" ht="15.95" customHeight="1" x14ac:dyDescent="0.25">
      <c r="A602" s="11">
        <f t="shared" si="9"/>
        <v>582</v>
      </c>
      <c r="B602" s="12" t="s">
        <v>212</v>
      </c>
      <c r="C602" s="13" t="s">
        <v>698</v>
      </c>
      <c r="D602" s="13" t="s">
        <v>165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G602*7.1%</f>
        <v>1561.9999999999998</v>
      </c>
      <c r="L602" s="14">
        <f>G602*1.15%</f>
        <v>253</v>
      </c>
      <c r="M602" s="14">
        <f>+G602*3.04%</f>
        <v>668.8</v>
      </c>
      <c r="N602" s="14">
        <f>G602*7.09%</f>
        <v>1559.8000000000002</v>
      </c>
      <c r="O602" s="14">
        <v>0</v>
      </c>
      <c r="P602" s="14">
        <f>J602+K602+L602+M602+N602</f>
        <v>4675</v>
      </c>
      <c r="Q602" s="14">
        <f>+AF602</f>
        <v>15632.12</v>
      </c>
      <c r="R602" s="14">
        <f>+J602+M602+O602+Q602+H602+I602</f>
        <v>16932.32</v>
      </c>
      <c r="S602" s="14">
        <f>+N602+L602+K602</f>
        <v>3374.8</v>
      </c>
      <c r="T602" s="14">
        <f>+G602-R602</f>
        <v>5067.68</v>
      </c>
      <c r="U602" s="60">
        <f>+AH602-T602</f>
        <v>0</v>
      </c>
      <c r="V602" t="s">
        <v>698</v>
      </c>
      <c r="W602" t="s">
        <v>165</v>
      </c>
      <c r="X602" t="s">
        <v>1425</v>
      </c>
      <c r="Y602">
        <v>46</v>
      </c>
      <c r="Z602" s="33">
        <v>22000</v>
      </c>
      <c r="AA602">
        <v>0</v>
      </c>
      <c r="AB602" s="33">
        <v>22000</v>
      </c>
      <c r="AC602">
        <v>631.4</v>
      </c>
      <c r="AD602">
        <v>0</v>
      </c>
      <c r="AE602">
        <v>668.8</v>
      </c>
      <c r="AF602" s="33">
        <v>15632.12</v>
      </c>
      <c r="AG602" s="33">
        <v>16932.32</v>
      </c>
      <c r="AH602" s="33">
        <v>5067.68</v>
      </c>
      <c r="AI602" s="33" t="s">
        <v>1975</v>
      </c>
      <c r="AJ602" s="33"/>
      <c r="AK602" s="35">
        <f t="shared" si="10"/>
        <v>0</v>
      </c>
      <c r="AL602" s="35"/>
      <c r="AM602" s="35"/>
    </row>
    <row r="603" spans="1:39" ht="15.95" customHeight="1" x14ac:dyDescent="0.25">
      <c r="A603" s="11">
        <f t="shared" si="9"/>
        <v>583</v>
      </c>
      <c r="B603" s="12" t="s">
        <v>212</v>
      </c>
      <c r="C603" s="13" t="s">
        <v>699</v>
      </c>
      <c r="D603" s="13" t="s">
        <v>165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>+G603*2.87%</f>
        <v>631.4</v>
      </c>
      <c r="K603" s="14">
        <f>G603*7.1%</f>
        <v>1561.9999999999998</v>
      </c>
      <c r="L603" s="14">
        <f>G603*1.15%</f>
        <v>253</v>
      </c>
      <c r="M603" s="14">
        <f>+G603*3.04%</f>
        <v>668.8</v>
      </c>
      <c r="N603" s="14">
        <f>G603*7.09%</f>
        <v>1559.8000000000002</v>
      </c>
      <c r="O603" s="14">
        <v>0</v>
      </c>
      <c r="P603" s="14">
        <f>J603+K603+L603+M603+N603</f>
        <v>4675</v>
      </c>
      <c r="Q603" s="14">
        <f>+AF603</f>
        <v>0</v>
      </c>
      <c r="R603" s="14">
        <f>+J603+M603+O603+Q603+H603+I603</f>
        <v>1300.1999999999998</v>
      </c>
      <c r="S603" s="14">
        <f>+N603+L603+K603</f>
        <v>3374.8</v>
      </c>
      <c r="T603" s="14">
        <f>+G603-R603</f>
        <v>20699.8</v>
      </c>
      <c r="U603" s="60">
        <f>+AH603-T603</f>
        <v>0</v>
      </c>
      <c r="V603" t="s">
        <v>699</v>
      </c>
      <c r="W603" t="s">
        <v>165</v>
      </c>
      <c r="X603" t="s">
        <v>1452</v>
      </c>
      <c r="Y603">
        <v>37</v>
      </c>
      <c r="Z603" s="33">
        <v>22000</v>
      </c>
      <c r="AA603">
        <v>0</v>
      </c>
      <c r="AB603" s="33">
        <v>22000</v>
      </c>
      <c r="AC603">
        <v>631.4</v>
      </c>
      <c r="AD603">
        <v>0</v>
      </c>
      <c r="AE603">
        <v>668.8</v>
      </c>
      <c r="AF603">
        <v>0</v>
      </c>
      <c r="AG603" s="33">
        <v>1300.2</v>
      </c>
      <c r="AH603" s="33">
        <v>20699.8</v>
      </c>
      <c r="AI603" s="33" t="s">
        <v>1975</v>
      </c>
      <c r="AJ603" s="33"/>
      <c r="AL603" s="35"/>
      <c r="AM603" s="35"/>
    </row>
    <row r="604" spans="1:39" ht="15.95" customHeight="1" x14ac:dyDescent="0.25">
      <c r="A604" s="11">
        <f t="shared" si="9"/>
        <v>584</v>
      </c>
      <c r="B604" s="12" t="s">
        <v>212</v>
      </c>
      <c r="C604" s="13" t="s">
        <v>700</v>
      </c>
      <c r="D604" s="13" t="s">
        <v>165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>+G604*2.87%</f>
        <v>631.4</v>
      </c>
      <c r="K604" s="14">
        <f>G604*7.1%</f>
        <v>1561.9999999999998</v>
      </c>
      <c r="L604" s="14">
        <f>G604*1.15%</f>
        <v>253</v>
      </c>
      <c r="M604" s="14">
        <f>+G604*3.04%</f>
        <v>668.8</v>
      </c>
      <c r="N604" s="14">
        <f>G604*7.09%</f>
        <v>1559.8000000000002</v>
      </c>
      <c r="O604" s="14">
        <v>0</v>
      </c>
      <c r="P604" s="14">
        <f>J604+K604+L604+M604+N604</f>
        <v>4675</v>
      </c>
      <c r="Q604" s="14">
        <f>+AF604</f>
        <v>0</v>
      </c>
      <c r="R604" s="14">
        <f>+J604+M604+O604+Q604+H604+I604</f>
        <v>1300.1999999999998</v>
      </c>
      <c r="S604" s="14">
        <f>+N604+L604+K604</f>
        <v>3374.8</v>
      </c>
      <c r="T604" s="14">
        <f>+G604-R604</f>
        <v>20699.8</v>
      </c>
      <c r="U604" s="60">
        <f>+AH604-T604</f>
        <v>0</v>
      </c>
      <c r="V604" t="s">
        <v>700</v>
      </c>
      <c r="W604" t="s">
        <v>165</v>
      </c>
      <c r="X604" t="s">
        <v>1451</v>
      </c>
      <c r="Y604">
        <v>38</v>
      </c>
      <c r="Z604" s="33">
        <v>22000</v>
      </c>
      <c r="AA604">
        <v>0</v>
      </c>
      <c r="AB604" s="33">
        <v>22000</v>
      </c>
      <c r="AC604">
        <v>631.4</v>
      </c>
      <c r="AD604">
        <v>0</v>
      </c>
      <c r="AE604">
        <v>668.8</v>
      </c>
      <c r="AF604">
        <v>0</v>
      </c>
      <c r="AG604" s="33">
        <v>1300.2</v>
      </c>
      <c r="AH604" s="33">
        <v>20699.8</v>
      </c>
      <c r="AI604" s="33" t="s">
        <v>1975</v>
      </c>
      <c r="AJ604" s="33"/>
      <c r="AL604" s="35"/>
      <c r="AM604" s="35"/>
    </row>
    <row r="605" spans="1:39" ht="15.95" customHeight="1" x14ac:dyDescent="0.25">
      <c r="A605" s="11">
        <f t="shared" si="9"/>
        <v>585</v>
      </c>
      <c r="B605" s="12" t="s">
        <v>212</v>
      </c>
      <c r="C605" s="13" t="s">
        <v>701</v>
      </c>
      <c r="D605" s="13" t="s">
        <v>361</v>
      </c>
      <c r="E605" s="13" t="s">
        <v>29</v>
      </c>
      <c r="F605" s="13" t="s">
        <v>30</v>
      </c>
      <c r="G605" s="14">
        <v>30000</v>
      </c>
      <c r="H605" s="14">
        <v>0</v>
      </c>
      <c r="I605" s="14">
        <v>0</v>
      </c>
      <c r="J605" s="14">
        <f>+G605*2.87%</f>
        <v>861</v>
      </c>
      <c r="K605" s="14">
        <f>G605*7.1%</f>
        <v>2130</v>
      </c>
      <c r="L605" s="14">
        <f>G605*1.15%</f>
        <v>345</v>
      </c>
      <c r="M605" s="14">
        <f>+G605*3.04%</f>
        <v>912</v>
      </c>
      <c r="N605" s="14">
        <f>G605*7.09%</f>
        <v>2127</v>
      </c>
      <c r="O605" s="14">
        <v>0</v>
      </c>
      <c r="P605" s="14">
        <f>J605+K605+L605+M605+N605</f>
        <v>6375</v>
      </c>
      <c r="Q605" s="14">
        <f>+AF605</f>
        <v>1266</v>
      </c>
      <c r="R605" s="14">
        <f>+J605+M605+O605+Q605+H605+I605</f>
        <v>3039</v>
      </c>
      <c r="S605" s="14">
        <f>+N605+L605+K605</f>
        <v>4602</v>
      </c>
      <c r="T605" s="14">
        <f>+G605-R605</f>
        <v>26961</v>
      </c>
      <c r="U605" s="60">
        <f>+AH605-T605</f>
        <v>0</v>
      </c>
      <c r="V605" t="s">
        <v>701</v>
      </c>
      <c r="W605" t="s">
        <v>361</v>
      </c>
      <c r="X605" t="s">
        <v>1442</v>
      </c>
      <c r="Y605">
        <v>24</v>
      </c>
      <c r="Z605" s="33">
        <v>30000</v>
      </c>
      <c r="AA605">
        <v>0</v>
      </c>
      <c r="AB605" s="33">
        <v>30000</v>
      </c>
      <c r="AC605">
        <v>861</v>
      </c>
      <c r="AD605">
        <v>0</v>
      </c>
      <c r="AE605">
        <v>912</v>
      </c>
      <c r="AF605" s="33">
        <v>1266</v>
      </c>
      <c r="AG605" s="33">
        <v>3039</v>
      </c>
      <c r="AH605" s="33">
        <v>26961</v>
      </c>
      <c r="AI605" s="33" t="s">
        <v>1975</v>
      </c>
      <c r="AJ605" s="33"/>
      <c r="AL605" s="35"/>
      <c r="AM605" s="35"/>
    </row>
    <row r="606" spans="1:39" ht="15.95" customHeight="1" x14ac:dyDescent="0.25">
      <c r="A606" s="11">
        <f t="shared" si="9"/>
        <v>586</v>
      </c>
      <c r="B606" s="12" t="s">
        <v>212</v>
      </c>
      <c r="C606" s="13" t="s">
        <v>702</v>
      </c>
      <c r="D606" s="13" t="s">
        <v>165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>+G606*2.87%</f>
        <v>631.4</v>
      </c>
      <c r="K606" s="14">
        <f>G606*7.1%</f>
        <v>1561.9999999999998</v>
      </c>
      <c r="L606" s="14">
        <f>G606*1.15%</f>
        <v>253</v>
      </c>
      <c r="M606" s="14">
        <f>+G606*3.04%</f>
        <v>668.8</v>
      </c>
      <c r="N606" s="14">
        <f>G606*7.09%</f>
        <v>1559.8000000000002</v>
      </c>
      <c r="O606" s="14">
        <v>0</v>
      </c>
      <c r="P606" s="14">
        <f>J606+K606+L606+M606+N606</f>
        <v>4675</v>
      </c>
      <c r="Q606" s="14">
        <f>+AF606</f>
        <v>0</v>
      </c>
      <c r="R606" s="14">
        <f>+J606+M606+O606+Q606+H606+I606</f>
        <v>1300.1999999999998</v>
      </c>
      <c r="S606" s="14">
        <f>+N606+L606+K606</f>
        <v>3374.8</v>
      </c>
      <c r="T606" s="14">
        <f>+G606-R606</f>
        <v>20699.8</v>
      </c>
      <c r="U606" s="60">
        <f>+AH606-T606</f>
        <v>0</v>
      </c>
      <c r="V606" t="s">
        <v>702</v>
      </c>
      <c r="W606" t="s">
        <v>165</v>
      </c>
      <c r="X606" t="s">
        <v>1404</v>
      </c>
      <c r="Y606">
        <v>39</v>
      </c>
      <c r="Z606" s="33">
        <v>22000</v>
      </c>
      <c r="AA606">
        <v>0</v>
      </c>
      <c r="AB606" s="33">
        <v>22000</v>
      </c>
      <c r="AC606">
        <v>631.4</v>
      </c>
      <c r="AD606">
        <v>0</v>
      </c>
      <c r="AE606">
        <v>668.8</v>
      </c>
      <c r="AF606">
        <v>0</v>
      </c>
      <c r="AG606" s="33">
        <v>1300.2</v>
      </c>
      <c r="AH606" s="33">
        <v>20699.8</v>
      </c>
      <c r="AI606" s="33" t="s">
        <v>1975</v>
      </c>
      <c r="AJ606" s="33"/>
      <c r="AL606" s="35"/>
      <c r="AM606" s="35"/>
    </row>
    <row r="607" spans="1:39" ht="15.95" customHeight="1" x14ac:dyDescent="0.25">
      <c r="A607" s="11">
        <f t="shared" si="9"/>
        <v>587</v>
      </c>
      <c r="B607" s="12" t="s">
        <v>212</v>
      </c>
      <c r="C607" s="13" t="s">
        <v>703</v>
      </c>
      <c r="D607" s="13" t="s">
        <v>165</v>
      </c>
      <c r="E607" s="13" t="s">
        <v>29</v>
      </c>
      <c r="F607" s="13" t="s">
        <v>30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G607*7.1%</f>
        <v>1561.9999999999998</v>
      </c>
      <c r="L607" s="14">
        <f>G607*1.15%</f>
        <v>253</v>
      </c>
      <c r="M607" s="14">
        <f>+G607*3.04%</f>
        <v>668.8</v>
      </c>
      <c r="N607" s="14">
        <f>G607*7.09%</f>
        <v>1559.8000000000002</v>
      </c>
      <c r="O607" s="14">
        <f>1587.38*2</f>
        <v>3174.76</v>
      </c>
      <c r="P607" s="14">
        <f>J607+K607+L607+M607+N607</f>
        <v>4675</v>
      </c>
      <c r="Q607" s="14">
        <v>7337.21</v>
      </c>
      <c r="R607" s="14">
        <f>+J607+M607+O607+Q607+H607+I607</f>
        <v>11812.17</v>
      </c>
      <c r="S607" s="14">
        <f>+N607+L607+K607</f>
        <v>3374.8</v>
      </c>
      <c r="T607" s="14">
        <f>+G607-R607</f>
        <v>10187.83</v>
      </c>
      <c r="U607" s="60">
        <f>+AH607-T607</f>
        <v>0</v>
      </c>
      <c r="V607" t="s">
        <v>703</v>
      </c>
      <c r="W607" t="s">
        <v>165</v>
      </c>
      <c r="X607" t="s">
        <v>1412</v>
      </c>
      <c r="Y607">
        <v>40</v>
      </c>
      <c r="Z607" s="33">
        <v>22000</v>
      </c>
      <c r="AA607">
        <v>0</v>
      </c>
      <c r="AB607" s="33">
        <v>22000</v>
      </c>
      <c r="AC607">
        <v>631.4</v>
      </c>
      <c r="AD607">
        <v>0</v>
      </c>
      <c r="AE607">
        <v>668.8</v>
      </c>
      <c r="AF607" s="33">
        <v>10511.97</v>
      </c>
      <c r="AG607" s="33">
        <v>11812.17</v>
      </c>
      <c r="AH607" s="33">
        <v>10187.83</v>
      </c>
      <c r="AI607" s="33" t="s">
        <v>1975</v>
      </c>
      <c r="AJ607" s="33"/>
      <c r="AL607" s="35"/>
      <c r="AM607" s="35"/>
    </row>
    <row r="608" spans="1:39" ht="15.95" customHeight="1" x14ac:dyDescent="0.25">
      <c r="A608" s="11">
        <f t="shared" si="9"/>
        <v>588</v>
      </c>
      <c r="B608" s="28" t="s">
        <v>212</v>
      </c>
      <c r="C608" s="29" t="s">
        <v>704</v>
      </c>
      <c r="D608" s="13" t="s">
        <v>165</v>
      </c>
      <c r="E608" s="29" t="s">
        <v>29</v>
      </c>
      <c r="F608" s="29" t="s">
        <v>30</v>
      </c>
      <c r="G608" s="30">
        <v>22000</v>
      </c>
      <c r="H608" s="14">
        <v>0</v>
      </c>
      <c r="I608" s="30">
        <v>0</v>
      </c>
      <c r="J608" s="14">
        <f>+G608*2.87%</f>
        <v>631.4</v>
      </c>
      <c r="K608" s="14">
        <f>G608*7.1%</f>
        <v>1561.9999999999998</v>
      </c>
      <c r="L608" s="14">
        <f>G608*1.15%</f>
        <v>253</v>
      </c>
      <c r="M608" s="14">
        <f>+G608*3.04%</f>
        <v>668.8</v>
      </c>
      <c r="N608" s="14">
        <f>G608*7.09%</f>
        <v>1559.8000000000002</v>
      </c>
      <c r="O608" s="14">
        <v>0</v>
      </c>
      <c r="P608" s="14">
        <f>J608+K608+L608+M608+N608</f>
        <v>4675</v>
      </c>
      <c r="Q608" s="14">
        <f>+AF608</f>
        <v>0</v>
      </c>
      <c r="R608" s="14">
        <f>+J608+M608+O608+Q608+H608+I608</f>
        <v>1300.1999999999998</v>
      </c>
      <c r="S608" s="14">
        <f>+N608+L608+K608</f>
        <v>3374.8</v>
      </c>
      <c r="T608" s="14">
        <f>+G608-R608</f>
        <v>20699.8</v>
      </c>
      <c r="U608" s="60">
        <f>+AH608-T608</f>
        <v>0</v>
      </c>
      <c r="V608" t="s">
        <v>704</v>
      </c>
      <c r="W608" t="s">
        <v>165</v>
      </c>
      <c r="X608" t="s">
        <v>1689</v>
      </c>
      <c r="Y608">
        <v>55</v>
      </c>
      <c r="Z608" s="33">
        <v>22000</v>
      </c>
      <c r="AA608">
        <v>0</v>
      </c>
      <c r="AB608" s="33">
        <v>22000</v>
      </c>
      <c r="AC608">
        <v>631.4</v>
      </c>
      <c r="AD608">
        <v>0</v>
      </c>
      <c r="AE608">
        <v>668.8</v>
      </c>
      <c r="AF608">
        <v>0</v>
      </c>
      <c r="AG608" s="33">
        <v>1300.2</v>
      </c>
      <c r="AH608" s="33">
        <v>20699.8</v>
      </c>
      <c r="AI608" s="33" t="s">
        <v>1975</v>
      </c>
      <c r="AJ608" s="33"/>
      <c r="AL608" s="35"/>
      <c r="AM608" s="35"/>
    </row>
    <row r="609" spans="1:39" ht="15.95" customHeight="1" x14ac:dyDescent="0.25">
      <c r="A609" s="11">
        <f t="shared" si="9"/>
        <v>589</v>
      </c>
      <c r="B609" s="12" t="s">
        <v>212</v>
      </c>
      <c r="C609" s="31" t="s">
        <v>705</v>
      </c>
      <c r="D609" s="13" t="s">
        <v>165</v>
      </c>
      <c r="E609" s="13" t="s">
        <v>29</v>
      </c>
      <c r="F609" s="13" t="s">
        <v>30</v>
      </c>
      <c r="G609" s="14">
        <v>22000</v>
      </c>
      <c r="H609" s="14">
        <v>0</v>
      </c>
      <c r="I609" s="14">
        <v>0</v>
      </c>
      <c r="J609" s="14">
        <f>+G609*2.87%</f>
        <v>631.4</v>
      </c>
      <c r="K609" s="14">
        <f>G609*7.1%</f>
        <v>1561.9999999999998</v>
      </c>
      <c r="L609" s="14">
        <f>G609*1.15%</f>
        <v>253</v>
      </c>
      <c r="M609" s="14">
        <f>+G609*3.04%</f>
        <v>668.8</v>
      </c>
      <c r="N609" s="14">
        <f>G609*7.09%</f>
        <v>1559.8000000000002</v>
      </c>
      <c r="O609" s="14">
        <v>0</v>
      </c>
      <c r="P609" s="14">
        <f>J609+K609+L609+M609+N609</f>
        <v>4675</v>
      </c>
      <c r="Q609" s="14">
        <f>+AF609</f>
        <v>0</v>
      </c>
      <c r="R609" s="14">
        <f>+J609+M609+O609+Q609+H609+I609</f>
        <v>1300.1999999999998</v>
      </c>
      <c r="S609" s="14">
        <f>+N609+L609+K609</f>
        <v>3374.8</v>
      </c>
      <c r="T609" s="14">
        <f>+G609-R609</f>
        <v>20699.8</v>
      </c>
      <c r="U609" s="60">
        <f>+AH609-T609</f>
        <v>0</v>
      </c>
      <c r="V609" t="s">
        <v>705</v>
      </c>
      <c r="W609" t="s">
        <v>165</v>
      </c>
      <c r="X609" t="s">
        <v>1448</v>
      </c>
      <c r="Y609">
        <v>57</v>
      </c>
      <c r="Z609" s="33">
        <v>22000</v>
      </c>
      <c r="AA609">
        <v>0</v>
      </c>
      <c r="AB609" s="33">
        <v>22000</v>
      </c>
      <c r="AC609">
        <v>631.4</v>
      </c>
      <c r="AD609">
        <v>0</v>
      </c>
      <c r="AE609">
        <v>668.8</v>
      </c>
      <c r="AF609">
        <v>0</v>
      </c>
      <c r="AG609" s="33">
        <v>1300.2</v>
      </c>
      <c r="AH609" s="33">
        <v>20699.8</v>
      </c>
      <c r="AI609" s="33" t="s">
        <v>1975</v>
      </c>
      <c r="AJ609" s="33"/>
      <c r="AL609" s="35"/>
      <c r="AM609" s="35"/>
    </row>
    <row r="610" spans="1:39" ht="15.95" customHeight="1" x14ac:dyDescent="0.25">
      <c r="A610" s="11">
        <f t="shared" si="9"/>
        <v>590</v>
      </c>
      <c r="B610" s="12" t="s">
        <v>212</v>
      </c>
      <c r="C610" s="13" t="s">
        <v>706</v>
      </c>
      <c r="D610" s="13" t="s">
        <v>165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G610*7.1%</f>
        <v>1561.9999999999998</v>
      </c>
      <c r="L610" s="14">
        <f>G610*1.15%</f>
        <v>253</v>
      </c>
      <c r="M610" s="14">
        <f>+G610*3.04%</f>
        <v>668.8</v>
      </c>
      <c r="N610" s="14">
        <f>G610*7.09%</f>
        <v>1559.8000000000002</v>
      </c>
      <c r="O610" s="14">
        <v>0</v>
      </c>
      <c r="P610" s="14">
        <f>J610+K610+L610+M610+N610</f>
        <v>4675</v>
      </c>
      <c r="Q610" s="14">
        <f>+AF610</f>
        <v>0</v>
      </c>
      <c r="R610" s="14">
        <f>+J610+M610+O610+Q610+H610+I610</f>
        <v>1300.1999999999998</v>
      </c>
      <c r="S610" s="14">
        <f>+N610+L610+K610</f>
        <v>3374.8</v>
      </c>
      <c r="T610" s="14">
        <f>+G610-R610</f>
        <v>20699.8</v>
      </c>
      <c r="U610" s="60">
        <f>+AH610-T610</f>
        <v>0</v>
      </c>
      <c r="V610" t="s">
        <v>706</v>
      </c>
      <c r="W610" t="s">
        <v>165</v>
      </c>
      <c r="X610" t="s">
        <v>1421</v>
      </c>
      <c r="Y610">
        <v>59</v>
      </c>
      <c r="Z610" s="33">
        <v>22000</v>
      </c>
      <c r="AA610">
        <v>0</v>
      </c>
      <c r="AB610" s="33">
        <v>22000</v>
      </c>
      <c r="AC610">
        <v>631.4</v>
      </c>
      <c r="AD610">
        <v>0</v>
      </c>
      <c r="AE610">
        <v>668.8</v>
      </c>
      <c r="AF610">
        <v>0</v>
      </c>
      <c r="AG610" s="33">
        <v>1300.2</v>
      </c>
      <c r="AH610" s="33">
        <v>20699.8</v>
      </c>
      <c r="AI610" s="33" t="s">
        <v>1975</v>
      </c>
      <c r="AJ610" s="33"/>
      <c r="AL610" s="35"/>
      <c r="AM610" s="35"/>
    </row>
    <row r="611" spans="1:39" ht="15.95" customHeight="1" x14ac:dyDescent="0.25">
      <c r="A611" s="11">
        <f t="shared" si="9"/>
        <v>591</v>
      </c>
      <c r="B611" s="12" t="s">
        <v>212</v>
      </c>
      <c r="C611" s="13" t="s">
        <v>707</v>
      </c>
      <c r="D611" s="13" t="s">
        <v>165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G611*7.1%</f>
        <v>1561.9999999999998</v>
      </c>
      <c r="L611" s="14">
        <f>G611*1.15%</f>
        <v>253</v>
      </c>
      <c r="M611" s="14">
        <f>+G611*3.04%</f>
        <v>668.8</v>
      </c>
      <c r="N611" s="14">
        <f>G611*7.09%</f>
        <v>1559.8000000000002</v>
      </c>
      <c r="O611" s="14">
        <v>0</v>
      </c>
      <c r="P611" s="14">
        <f>J611+K611+L611+M611+N611</f>
        <v>4675</v>
      </c>
      <c r="Q611" s="14">
        <f>+AF611</f>
        <v>0</v>
      </c>
      <c r="R611" s="14">
        <f>+J611+M611+O611+Q611+H611+I611</f>
        <v>1300.1999999999998</v>
      </c>
      <c r="S611" s="14">
        <f>+N611+L611+K611</f>
        <v>3374.8</v>
      </c>
      <c r="T611" s="14">
        <f>+G611-R611</f>
        <v>20699.8</v>
      </c>
      <c r="U611" s="60">
        <f>+AH611-T611</f>
        <v>0</v>
      </c>
      <c r="V611" t="s">
        <v>707</v>
      </c>
      <c r="W611" t="s">
        <v>165</v>
      </c>
      <c r="X611" t="s">
        <v>1446</v>
      </c>
      <c r="Y611">
        <v>61</v>
      </c>
      <c r="Z611" s="33">
        <v>22000</v>
      </c>
      <c r="AA611">
        <v>0</v>
      </c>
      <c r="AB611" s="33">
        <v>22000</v>
      </c>
      <c r="AC611">
        <v>631.4</v>
      </c>
      <c r="AD611">
        <v>0</v>
      </c>
      <c r="AE611">
        <v>668.8</v>
      </c>
      <c r="AF611">
        <v>0</v>
      </c>
      <c r="AG611" s="33">
        <v>1300.2</v>
      </c>
      <c r="AH611" s="33">
        <v>20699.8</v>
      </c>
      <c r="AI611" s="33" t="s">
        <v>1975</v>
      </c>
      <c r="AJ611" s="33"/>
      <c r="AL611" s="35"/>
      <c r="AM611" s="35"/>
    </row>
    <row r="612" spans="1:39" ht="15.95" customHeight="1" x14ac:dyDescent="0.25">
      <c r="A612" s="11">
        <f t="shared" si="9"/>
        <v>592</v>
      </c>
      <c r="B612" s="12" t="s">
        <v>212</v>
      </c>
      <c r="C612" s="13" t="s">
        <v>982</v>
      </c>
      <c r="D612" s="13" t="s">
        <v>165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G612*7.1%</f>
        <v>1561.9999999999998</v>
      </c>
      <c r="L612" s="14">
        <f>G612*1.15%</f>
        <v>253</v>
      </c>
      <c r="M612" s="14">
        <f>+G612*3.04%</f>
        <v>668.8</v>
      </c>
      <c r="N612" s="14">
        <f>G612*7.09%</f>
        <v>1559.8000000000002</v>
      </c>
      <c r="O612" s="14">
        <v>0</v>
      </c>
      <c r="P612" s="14">
        <f>J612+K612+L612+M612+N612</f>
        <v>4675</v>
      </c>
      <c r="Q612" s="14">
        <f>+AF612</f>
        <v>0</v>
      </c>
      <c r="R612" s="14">
        <f>+J612+M612+O612+Q612+H612+I612</f>
        <v>1300.1999999999998</v>
      </c>
      <c r="S612" s="14">
        <f>+N612+L612+K612</f>
        <v>3374.8</v>
      </c>
      <c r="T612" s="14">
        <f>+G612-R612</f>
        <v>20699.8</v>
      </c>
      <c r="U612" s="60">
        <f>+AH612-T612</f>
        <v>0</v>
      </c>
      <c r="V612" t="s">
        <v>982</v>
      </c>
      <c r="W612" t="s">
        <v>165</v>
      </c>
      <c r="X612" t="s">
        <v>1224</v>
      </c>
      <c r="Y612">
        <v>63</v>
      </c>
      <c r="Z612" s="33">
        <v>22000</v>
      </c>
      <c r="AA612">
        <v>0</v>
      </c>
      <c r="AB612" s="33">
        <v>22000</v>
      </c>
      <c r="AC612">
        <v>631.4</v>
      </c>
      <c r="AD612">
        <v>0</v>
      </c>
      <c r="AE612">
        <v>668.8</v>
      </c>
      <c r="AF612">
        <v>0</v>
      </c>
      <c r="AG612" s="33">
        <v>1300.2</v>
      </c>
      <c r="AH612" s="33">
        <v>20699.8</v>
      </c>
      <c r="AI612" s="33" t="s">
        <v>1975</v>
      </c>
      <c r="AJ612" s="33"/>
      <c r="AL612" s="35"/>
      <c r="AM612" s="35"/>
    </row>
    <row r="613" spans="1:39" ht="15.95" customHeight="1" x14ac:dyDescent="0.25">
      <c r="A613" s="11">
        <f t="shared" si="9"/>
        <v>593</v>
      </c>
      <c r="B613" s="12" t="s">
        <v>212</v>
      </c>
      <c r="C613" s="13" t="s">
        <v>991</v>
      </c>
      <c r="D613" s="13" t="s">
        <v>165</v>
      </c>
      <c r="E613" s="13" t="s">
        <v>29</v>
      </c>
      <c r="F613" s="13" t="s">
        <v>35</v>
      </c>
      <c r="G613" s="14">
        <v>22000</v>
      </c>
      <c r="H613" s="14">
        <v>0</v>
      </c>
      <c r="I613" s="14">
        <v>0</v>
      </c>
      <c r="J613" s="14">
        <f>+G613*2.87%</f>
        <v>631.4</v>
      </c>
      <c r="K613" s="14">
        <f>G613*7.1%</f>
        <v>1561.9999999999998</v>
      </c>
      <c r="L613" s="14">
        <f>G613*1.15%</f>
        <v>253</v>
      </c>
      <c r="M613" s="14">
        <f>+G613*3.04%</f>
        <v>668.8</v>
      </c>
      <c r="N613" s="14">
        <f>G613*7.09%</f>
        <v>1559.8000000000002</v>
      </c>
      <c r="O613" s="14">
        <v>0</v>
      </c>
      <c r="P613" s="14">
        <f>J613+K613+L613+M613+N613</f>
        <v>4675</v>
      </c>
      <c r="Q613" s="14">
        <f>+AF613</f>
        <v>0</v>
      </c>
      <c r="R613" s="14">
        <f>+J613+M613+O613+Q613+H613+I613</f>
        <v>1300.1999999999998</v>
      </c>
      <c r="S613" s="14">
        <f>+N613+L613+K613</f>
        <v>3374.8</v>
      </c>
      <c r="T613" s="14">
        <f>+G613-R613</f>
        <v>20699.8</v>
      </c>
      <c r="U613" s="60">
        <f>+AH613-T613</f>
        <v>0</v>
      </c>
      <c r="V613" t="s">
        <v>991</v>
      </c>
      <c r="W613" t="s">
        <v>165</v>
      </c>
      <c r="X613" t="s">
        <v>1810</v>
      </c>
      <c r="Y613">
        <v>65</v>
      </c>
      <c r="Z613" s="33">
        <v>22000</v>
      </c>
      <c r="AA613">
        <v>0</v>
      </c>
      <c r="AB613" s="33">
        <v>22000</v>
      </c>
      <c r="AC613">
        <v>631.4</v>
      </c>
      <c r="AD613">
        <v>0</v>
      </c>
      <c r="AE613">
        <v>668.8</v>
      </c>
      <c r="AF613">
        <v>0</v>
      </c>
      <c r="AG613" s="33">
        <v>1300.2</v>
      </c>
      <c r="AH613" s="33">
        <v>20699.8</v>
      </c>
      <c r="AI613" s="33" t="s">
        <v>1975</v>
      </c>
      <c r="AJ613" s="33"/>
      <c r="AL613" s="35"/>
      <c r="AM613" s="35"/>
    </row>
    <row r="614" spans="1:39" ht="15.95" customHeight="1" x14ac:dyDescent="0.25">
      <c r="A614" s="11">
        <f t="shared" si="9"/>
        <v>594</v>
      </c>
      <c r="B614" s="12" t="s">
        <v>401</v>
      </c>
      <c r="C614" s="13" t="s">
        <v>708</v>
      </c>
      <c r="D614" s="13" t="s">
        <v>1050</v>
      </c>
      <c r="E614" s="13" t="s">
        <v>29</v>
      </c>
      <c r="F614" s="13" t="s">
        <v>35</v>
      </c>
      <c r="G614" s="14">
        <v>120000</v>
      </c>
      <c r="H614" s="14">
        <v>16809.87</v>
      </c>
      <c r="I614" s="14">
        <v>0</v>
      </c>
      <c r="J614" s="14">
        <f>+G614*2.87%</f>
        <v>3444</v>
      </c>
      <c r="K614" s="14">
        <f>G614*7.1%</f>
        <v>8520</v>
      </c>
      <c r="L614" s="14">
        <f>G614*1.15%</f>
        <v>1380</v>
      </c>
      <c r="M614" s="14">
        <f>+G614*3.04%</f>
        <v>3648</v>
      </c>
      <c r="N614" s="14">
        <f>G614*7.09%</f>
        <v>8508</v>
      </c>
      <c r="O614" s="14">
        <v>0</v>
      </c>
      <c r="P614" s="14">
        <f>J614+K614+L614+M614+N614</f>
        <v>25500</v>
      </c>
      <c r="Q614" s="14">
        <f>+AF614</f>
        <v>1830.01</v>
      </c>
      <c r="R614" s="14">
        <f>+J614+M614+O614+Q614+H614+I614</f>
        <v>25731.879999999997</v>
      </c>
      <c r="S614" s="14">
        <f>+N614+L614+K614</f>
        <v>18408</v>
      </c>
      <c r="T614" s="14">
        <f>+G614-R614</f>
        <v>94268.12</v>
      </c>
      <c r="U614" s="60">
        <f>+AH614-T614</f>
        <v>0</v>
      </c>
      <c r="V614" t="s">
        <v>708</v>
      </c>
      <c r="W614" t="s">
        <v>1050</v>
      </c>
      <c r="X614" t="s">
        <v>1906</v>
      </c>
      <c r="Y614">
        <v>3</v>
      </c>
      <c r="Z614" s="33">
        <v>120000</v>
      </c>
      <c r="AA614">
        <v>0</v>
      </c>
      <c r="AB614" s="33">
        <v>120000</v>
      </c>
      <c r="AC614" s="33">
        <v>3444</v>
      </c>
      <c r="AD614" s="33">
        <v>16809.87</v>
      </c>
      <c r="AE614" s="33">
        <v>3648</v>
      </c>
      <c r="AF614" s="33">
        <v>1830.01</v>
      </c>
      <c r="AG614" s="33">
        <v>25731.88</v>
      </c>
      <c r="AH614" s="33">
        <v>94268.12</v>
      </c>
      <c r="AI614" s="33" t="s">
        <v>1977</v>
      </c>
      <c r="AJ614" s="33"/>
      <c r="AL614" s="35"/>
      <c r="AM614" s="35"/>
    </row>
    <row r="615" spans="1:39" ht="15.95" customHeight="1" x14ac:dyDescent="0.25">
      <c r="A615" s="11">
        <f t="shared" si="9"/>
        <v>595</v>
      </c>
      <c r="B615" s="12" t="s">
        <v>401</v>
      </c>
      <c r="C615" s="13" t="s">
        <v>709</v>
      </c>
      <c r="D615" s="13" t="s">
        <v>1050</v>
      </c>
      <c r="E615" s="13" t="s">
        <v>29</v>
      </c>
      <c r="F615" s="13" t="s">
        <v>35</v>
      </c>
      <c r="G615" s="14">
        <v>120000</v>
      </c>
      <c r="H615" s="14">
        <v>16809.87</v>
      </c>
      <c r="I615" s="14">
        <v>0</v>
      </c>
      <c r="J615" s="14">
        <f>+G615*2.87%</f>
        <v>3444</v>
      </c>
      <c r="K615" s="14">
        <f>G615*7.1%</f>
        <v>8520</v>
      </c>
      <c r="L615" s="14">
        <f>G615*1.15%</f>
        <v>1380</v>
      </c>
      <c r="M615" s="14">
        <f>+G615*3.04%</f>
        <v>3648</v>
      </c>
      <c r="N615" s="14">
        <f>G615*7.09%</f>
        <v>8508</v>
      </c>
      <c r="O615" s="14">
        <v>0</v>
      </c>
      <c r="P615" s="14">
        <f>J615+K615+L615+M615+N615</f>
        <v>25500</v>
      </c>
      <c r="Q615" s="14">
        <f>+AF615</f>
        <v>1855.01</v>
      </c>
      <c r="R615" s="14">
        <f>+J615+M615+O615+Q615+H615+I615</f>
        <v>25756.879999999997</v>
      </c>
      <c r="S615" s="14">
        <f>+N615+L615+K615</f>
        <v>18408</v>
      </c>
      <c r="T615" s="14">
        <f>+G615-R615</f>
        <v>94243.12</v>
      </c>
      <c r="U615" s="60">
        <f>+AH615-T615</f>
        <v>0</v>
      </c>
      <c r="V615" t="s">
        <v>709</v>
      </c>
      <c r="W615" t="s">
        <v>1050</v>
      </c>
      <c r="X615" t="s">
        <v>1908</v>
      </c>
      <c r="Y615">
        <v>2</v>
      </c>
      <c r="Z615" s="33">
        <v>120000</v>
      </c>
      <c r="AA615">
        <v>0</v>
      </c>
      <c r="AB615" s="33">
        <v>120000</v>
      </c>
      <c r="AC615" s="33">
        <v>3444</v>
      </c>
      <c r="AD615" s="33">
        <v>16809.87</v>
      </c>
      <c r="AE615" s="33">
        <v>3648</v>
      </c>
      <c r="AF615" s="33">
        <v>1855.01</v>
      </c>
      <c r="AG615" s="33">
        <v>25756.880000000001</v>
      </c>
      <c r="AH615" s="33">
        <v>94243.12</v>
      </c>
      <c r="AI615" s="33" t="s">
        <v>1977</v>
      </c>
      <c r="AJ615" s="33"/>
      <c r="AL615" s="35"/>
      <c r="AM615" s="35"/>
    </row>
    <row r="616" spans="1:39" ht="15.95" customHeight="1" x14ac:dyDescent="0.25">
      <c r="A616" s="11">
        <f t="shared" si="9"/>
        <v>596</v>
      </c>
      <c r="B616" s="12" t="s">
        <v>401</v>
      </c>
      <c r="C616" s="13" t="s">
        <v>710</v>
      </c>
      <c r="D616" s="13" t="s">
        <v>316</v>
      </c>
      <c r="E616" s="13" t="s">
        <v>29</v>
      </c>
      <c r="F616" s="13" t="s">
        <v>30</v>
      </c>
      <c r="G616" s="14">
        <v>140403.99</v>
      </c>
      <c r="H616" s="14">
        <v>29283.81</v>
      </c>
      <c r="I616" s="14">
        <v>0</v>
      </c>
      <c r="J616" s="14">
        <f>+G616*2.87%</f>
        <v>4029.5945129999996</v>
      </c>
      <c r="K616" s="14">
        <f>G616*7.1%</f>
        <v>9968.683289999999</v>
      </c>
      <c r="L616" s="14">
        <f>G616*1.15%</f>
        <v>1614.6458849999999</v>
      </c>
      <c r="M616" s="14">
        <f>+G616*3.04%</f>
        <v>4268.2812960000001</v>
      </c>
      <c r="N616" s="14">
        <f>G616*7.09%</f>
        <v>9954.6428909999995</v>
      </c>
      <c r="O616" s="14">
        <f>1587.38*2</f>
        <v>3174.76</v>
      </c>
      <c r="P616" s="14">
        <f>J616+K616+L616+M616+N616</f>
        <v>29835.847874999999</v>
      </c>
      <c r="Q616" s="14">
        <v>2136.0699999999997</v>
      </c>
      <c r="R616" s="14">
        <f>+J616+M616+O616+Q616+H616+I616</f>
        <v>42892.515809000004</v>
      </c>
      <c r="S616" s="14">
        <f>+N616+L616+K616</f>
        <v>21537.972065999998</v>
      </c>
      <c r="T616" s="14">
        <f>+G616-R616</f>
        <v>97511.474190999987</v>
      </c>
      <c r="U616" s="60">
        <f>+AH616-T616</f>
        <v>5.8090000093216076E-3</v>
      </c>
      <c r="V616" t="s">
        <v>710</v>
      </c>
      <c r="W616" t="s">
        <v>316</v>
      </c>
      <c r="X616" t="s">
        <v>1945</v>
      </c>
      <c r="Y616">
        <v>1</v>
      </c>
      <c r="Z616" s="33">
        <v>140403.99</v>
      </c>
      <c r="AA616">
        <v>0</v>
      </c>
      <c r="AB616" s="33">
        <v>140403.99</v>
      </c>
      <c r="AC616" s="33">
        <v>4029.59</v>
      </c>
      <c r="AD616" s="33">
        <v>29283.81</v>
      </c>
      <c r="AE616" s="33">
        <v>4268.28</v>
      </c>
      <c r="AF616" s="33">
        <v>5310.83</v>
      </c>
      <c r="AG616" s="33">
        <v>42892.51</v>
      </c>
      <c r="AH616" s="33">
        <v>97511.48</v>
      </c>
      <c r="AI616" s="33" t="s">
        <v>1977</v>
      </c>
      <c r="AJ616" s="33"/>
      <c r="AL616" s="35"/>
      <c r="AM616" s="35"/>
    </row>
    <row r="617" spans="1:39" ht="15.95" customHeight="1" x14ac:dyDescent="0.25">
      <c r="A617" s="11">
        <f t="shared" si="9"/>
        <v>597</v>
      </c>
      <c r="B617" s="12" t="s">
        <v>401</v>
      </c>
      <c r="C617" s="13" t="s">
        <v>711</v>
      </c>
      <c r="D617" s="13" t="s">
        <v>103</v>
      </c>
      <c r="E617" s="13" t="s">
        <v>29</v>
      </c>
      <c r="F617" s="13" t="s">
        <v>30</v>
      </c>
      <c r="G617" s="14">
        <v>30000</v>
      </c>
      <c r="H617" s="14">
        <v>0</v>
      </c>
      <c r="I617" s="14">
        <v>0</v>
      </c>
      <c r="J617" s="14">
        <f>+G617*2.87%</f>
        <v>861</v>
      </c>
      <c r="K617" s="14">
        <f>G617*7.1%</f>
        <v>2130</v>
      </c>
      <c r="L617" s="14">
        <f>G617*1.15%</f>
        <v>345</v>
      </c>
      <c r="M617" s="14">
        <f>+G617*3.04%</f>
        <v>912</v>
      </c>
      <c r="N617" s="14">
        <f>G617*7.09%</f>
        <v>2127</v>
      </c>
      <c r="O617" s="14">
        <v>0</v>
      </c>
      <c r="P617" s="14">
        <f>J617+K617+L617+M617+N617</f>
        <v>6375</v>
      </c>
      <c r="Q617" s="14">
        <f>+AF617</f>
        <v>0</v>
      </c>
      <c r="R617" s="14">
        <f>+J617+M617+O617+Q617+H617+I617</f>
        <v>1773</v>
      </c>
      <c r="S617" s="14">
        <f>+N617+L617+K617</f>
        <v>4602</v>
      </c>
      <c r="T617" s="14">
        <f>+G617-R617</f>
        <v>28227</v>
      </c>
      <c r="U617" s="60">
        <f>+AH617-T617</f>
        <v>0</v>
      </c>
      <c r="V617" t="s">
        <v>711</v>
      </c>
      <c r="W617" t="s">
        <v>103</v>
      </c>
      <c r="X617" t="s">
        <v>1434</v>
      </c>
      <c r="Y617">
        <v>22</v>
      </c>
      <c r="Z617" s="33">
        <v>30000</v>
      </c>
      <c r="AA617">
        <v>0</v>
      </c>
      <c r="AB617" s="33">
        <v>30000</v>
      </c>
      <c r="AC617">
        <v>861</v>
      </c>
      <c r="AD617">
        <v>0</v>
      </c>
      <c r="AE617">
        <v>912</v>
      </c>
      <c r="AF617">
        <v>0</v>
      </c>
      <c r="AG617" s="33">
        <v>1773</v>
      </c>
      <c r="AH617" s="33">
        <v>28227</v>
      </c>
      <c r="AI617" s="33" t="s">
        <v>1975</v>
      </c>
      <c r="AJ617" s="33"/>
      <c r="AL617" s="35"/>
      <c r="AM617" s="35"/>
    </row>
    <row r="618" spans="1:39" ht="15.95" customHeight="1" x14ac:dyDescent="0.25">
      <c r="A618" s="11">
        <f t="shared" si="9"/>
        <v>598</v>
      </c>
      <c r="B618" s="12" t="s">
        <v>401</v>
      </c>
      <c r="C618" s="13" t="s">
        <v>712</v>
      </c>
      <c r="D618" s="13" t="s">
        <v>1050</v>
      </c>
      <c r="E618" s="13" t="s">
        <v>29</v>
      </c>
      <c r="F618" s="13" t="s">
        <v>35</v>
      </c>
      <c r="G618" s="14">
        <v>120000</v>
      </c>
      <c r="H618" s="14">
        <v>16809.87</v>
      </c>
      <c r="I618" s="14">
        <v>0</v>
      </c>
      <c r="J618" s="14">
        <f>+G618*2.87%</f>
        <v>3444</v>
      </c>
      <c r="K618" s="14">
        <f>G618*7.1%</f>
        <v>8520</v>
      </c>
      <c r="L618" s="14">
        <f>G618*1.15%</f>
        <v>1380</v>
      </c>
      <c r="M618" s="14">
        <f>+G618*3.04%</f>
        <v>3648</v>
      </c>
      <c r="N618" s="14">
        <f>G618*7.09%</f>
        <v>8508</v>
      </c>
      <c r="O618" s="14">
        <v>0</v>
      </c>
      <c r="P618" s="14">
        <f>J618+K618+L618+M618+N618</f>
        <v>25500</v>
      </c>
      <c r="Q618" s="14">
        <f>+AF618</f>
        <v>1830.01</v>
      </c>
      <c r="R618" s="14">
        <f>+J618+M618+O618+Q618+H618+I618</f>
        <v>25731.879999999997</v>
      </c>
      <c r="S618" s="14">
        <f>+N618+L618+K618</f>
        <v>18408</v>
      </c>
      <c r="T618" s="14">
        <f>+G618-R618</f>
        <v>94268.12</v>
      </c>
      <c r="U618" s="60">
        <f>+AH618-T618</f>
        <v>0</v>
      </c>
      <c r="V618" t="s">
        <v>712</v>
      </c>
      <c r="W618" t="s">
        <v>1050</v>
      </c>
      <c r="X618" t="s">
        <v>1895</v>
      </c>
      <c r="Y618">
        <v>4</v>
      </c>
      <c r="Z618" s="33">
        <v>120000</v>
      </c>
      <c r="AA618">
        <v>0</v>
      </c>
      <c r="AB618" s="33">
        <v>120000</v>
      </c>
      <c r="AC618" s="33">
        <v>3444</v>
      </c>
      <c r="AD618" s="33">
        <v>16809.87</v>
      </c>
      <c r="AE618" s="33">
        <v>3648</v>
      </c>
      <c r="AF618" s="33">
        <v>1830.01</v>
      </c>
      <c r="AG618" s="33">
        <v>25731.88</v>
      </c>
      <c r="AH618" s="33">
        <v>94268.12</v>
      </c>
      <c r="AI618" s="33" t="s">
        <v>1977</v>
      </c>
      <c r="AJ618" s="33"/>
      <c r="AL618" s="35"/>
      <c r="AM618" s="35"/>
    </row>
    <row r="619" spans="1:39" ht="15.95" customHeight="1" x14ac:dyDescent="0.25">
      <c r="A619" s="11">
        <f t="shared" si="9"/>
        <v>599</v>
      </c>
      <c r="B619" s="12" t="s">
        <v>401</v>
      </c>
      <c r="C619" s="13" t="s">
        <v>713</v>
      </c>
      <c r="D619" s="13" t="s">
        <v>1050</v>
      </c>
      <c r="E619" s="13" t="s">
        <v>29</v>
      </c>
      <c r="F619" s="13" t="s">
        <v>35</v>
      </c>
      <c r="G619" s="14">
        <v>90000</v>
      </c>
      <c r="H619" s="14">
        <v>9356.27</v>
      </c>
      <c r="I619" s="14">
        <v>0</v>
      </c>
      <c r="J619" s="14">
        <f>+G619*2.87%</f>
        <v>2583</v>
      </c>
      <c r="K619" s="14">
        <f>G619*7.1%</f>
        <v>6389.9999999999991</v>
      </c>
      <c r="L619" s="14">
        <f>G619*1.15%</f>
        <v>1035</v>
      </c>
      <c r="M619" s="14">
        <f>+G619*3.04%</f>
        <v>2736</v>
      </c>
      <c r="N619" s="14">
        <f>G619*7.09%</f>
        <v>6381</v>
      </c>
      <c r="O619" s="14">
        <v>1587.38</v>
      </c>
      <c r="P619" s="14">
        <f>J619+K619+L619+M619+N619</f>
        <v>19125</v>
      </c>
      <c r="Q619" s="14">
        <v>15481.340000000002</v>
      </c>
      <c r="R619" s="14">
        <f>+J619+M619+O619+Q619+H619+I619</f>
        <v>31743.99</v>
      </c>
      <c r="S619" s="14">
        <f>+N619+L619+K619</f>
        <v>13806</v>
      </c>
      <c r="T619" s="14">
        <f>+G619-R619</f>
        <v>58256.009999999995</v>
      </c>
      <c r="U619" s="60">
        <f>+AH619-T619</f>
        <v>0</v>
      </c>
      <c r="V619" t="s">
        <v>713</v>
      </c>
      <c r="W619" t="s">
        <v>1050</v>
      </c>
      <c r="X619" t="s">
        <v>1901</v>
      </c>
      <c r="Y619">
        <v>5</v>
      </c>
      <c r="Z619" s="33">
        <v>90000</v>
      </c>
      <c r="AA619">
        <v>0</v>
      </c>
      <c r="AB619" s="33">
        <v>90000</v>
      </c>
      <c r="AC619" s="33">
        <v>2583</v>
      </c>
      <c r="AD619" s="33">
        <v>9356.27</v>
      </c>
      <c r="AE619" s="33">
        <v>2736</v>
      </c>
      <c r="AF619" s="33">
        <v>17068.72</v>
      </c>
      <c r="AG619" s="33">
        <v>31743.99</v>
      </c>
      <c r="AH619" s="33">
        <v>58256.01</v>
      </c>
      <c r="AI619" s="33" t="s">
        <v>1977</v>
      </c>
      <c r="AJ619" s="33"/>
      <c r="AL619" s="35"/>
      <c r="AM619" s="35"/>
    </row>
    <row r="620" spans="1:39" ht="15.95" customHeight="1" x14ac:dyDescent="0.25">
      <c r="A620" s="11">
        <f t="shared" si="9"/>
        <v>600</v>
      </c>
      <c r="B620" s="12" t="s">
        <v>401</v>
      </c>
      <c r="C620" s="13" t="s">
        <v>714</v>
      </c>
      <c r="D620" s="13" t="s">
        <v>1050</v>
      </c>
      <c r="E620" s="13" t="s">
        <v>29</v>
      </c>
      <c r="F620" s="13" t="s">
        <v>35</v>
      </c>
      <c r="G620" s="14">
        <v>120000</v>
      </c>
      <c r="H620" s="14">
        <v>16809.87</v>
      </c>
      <c r="I620" s="14">
        <v>0</v>
      </c>
      <c r="J620" s="14">
        <f>+G620*2.87%</f>
        <v>3444</v>
      </c>
      <c r="K620" s="14">
        <f>G620*7.1%</f>
        <v>8520</v>
      </c>
      <c r="L620" s="14">
        <f>G620*1.15%</f>
        <v>1380</v>
      </c>
      <c r="M620" s="14">
        <f>+G620*3.04%</f>
        <v>3648</v>
      </c>
      <c r="N620" s="14">
        <f>G620*7.09%</f>
        <v>8508</v>
      </c>
      <c r="O620" s="14">
        <v>0</v>
      </c>
      <c r="P620" s="14">
        <f>J620+K620+L620+M620+N620</f>
        <v>25500</v>
      </c>
      <c r="Q620" s="14">
        <f>+AF620</f>
        <v>1855.01</v>
      </c>
      <c r="R620" s="14">
        <f>+J620+M620+O620+Q620+H620+I620</f>
        <v>25756.879999999997</v>
      </c>
      <c r="S620" s="14">
        <f>+N620+L620+K620</f>
        <v>18408</v>
      </c>
      <c r="T620" s="14">
        <f>+G620-R620</f>
        <v>94243.12</v>
      </c>
      <c r="U620" s="60">
        <f>+AH620-T620</f>
        <v>0</v>
      </c>
      <c r="V620" t="s">
        <v>714</v>
      </c>
      <c r="W620" t="s">
        <v>1050</v>
      </c>
      <c r="X620" t="s">
        <v>1905</v>
      </c>
      <c r="Y620">
        <v>16</v>
      </c>
      <c r="Z620" s="33">
        <v>120000</v>
      </c>
      <c r="AA620">
        <v>0</v>
      </c>
      <c r="AB620" s="33">
        <v>120000</v>
      </c>
      <c r="AC620" s="33">
        <v>3444</v>
      </c>
      <c r="AD620" s="33">
        <v>16809.87</v>
      </c>
      <c r="AE620" s="33">
        <v>3648</v>
      </c>
      <c r="AF620" s="33">
        <v>1855.01</v>
      </c>
      <c r="AG620" s="33">
        <v>25756.880000000001</v>
      </c>
      <c r="AH620" s="33">
        <v>94243.12</v>
      </c>
      <c r="AI620" s="33" t="s">
        <v>1977</v>
      </c>
      <c r="AJ620" s="33"/>
      <c r="AL620" s="35"/>
      <c r="AM620" s="35"/>
    </row>
    <row r="621" spans="1:39" ht="15.95" customHeight="1" x14ac:dyDescent="0.25">
      <c r="A621" s="11">
        <f t="shared" si="9"/>
        <v>601</v>
      </c>
      <c r="B621" s="12" t="s">
        <v>401</v>
      </c>
      <c r="C621" s="13" t="s">
        <v>715</v>
      </c>
      <c r="D621" s="13" t="s">
        <v>1050</v>
      </c>
      <c r="E621" s="13" t="s">
        <v>29</v>
      </c>
      <c r="F621" s="13" t="s">
        <v>30</v>
      </c>
      <c r="G621" s="14">
        <v>120000</v>
      </c>
      <c r="H621" s="14">
        <v>16413.02</v>
      </c>
      <c r="I621" s="14">
        <v>0</v>
      </c>
      <c r="J621" s="14">
        <f>+G621*2.87%</f>
        <v>3444</v>
      </c>
      <c r="K621" s="14">
        <f>G621*7.1%</f>
        <v>8520</v>
      </c>
      <c r="L621" s="14">
        <f>G621*1.15%</f>
        <v>1380</v>
      </c>
      <c r="M621" s="14">
        <f>+G621*3.04%</f>
        <v>3648</v>
      </c>
      <c r="N621" s="14">
        <f>G621*7.09%</f>
        <v>8508</v>
      </c>
      <c r="O621" s="14">
        <v>1587.38</v>
      </c>
      <c r="P621" s="14">
        <f>J621+K621+L621+M621+N621</f>
        <v>25500</v>
      </c>
      <c r="Q621" s="14">
        <v>1830.0099999999998</v>
      </c>
      <c r="R621" s="14">
        <f>+J621+M621+O621+Q621+H621+I621</f>
        <v>26922.410000000003</v>
      </c>
      <c r="S621" s="14">
        <f>+N621+L621+K621</f>
        <v>18408</v>
      </c>
      <c r="T621" s="14">
        <f>+G621-R621</f>
        <v>93077.59</v>
      </c>
      <c r="U621" s="60">
        <f>+AH621-T621</f>
        <v>0</v>
      </c>
      <c r="V621" t="s">
        <v>715</v>
      </c>
      <c r="W621" t="s">
        <v>1050</v>
      </c>
      <c r="X621" t="s">
        <v>1938</v>
      </c>
      <c r="Y621">
        <v>6</v>
      </c>
      <c r="Z621" s="33">
        <v>120000</v>
      </c>
      <c r="AA621">
        <v>0</v>
      </c>
      <c r="AB621" s="33">
        <v>120000</v>
      </c>
      <c r="AC621" s="33">
        <v>3444</v>
      </c>
      <c r="AD621" s="33">
        <v>16413.02</v>
      </c>
      <c r="AE621" s="33">
        <v>3648</v>
      </c>
      <c r="AF621" s="33">
        <v>3417.39</v>
      </c>
      <c r="AG621" s="33">
        <v>26922.41</v>
      </c>
      <c r="AH621" s="33">
        <v>93077.59</v>
      </c>
      <c r="AI621" s="33" t="s">
        <v>1977</v>
      </c>
      <c r="AJ621" s="33"/>
      <c r="AL621" s="35"/>
      <c r="AM621" s="35"/>
    </row>
    <row r="622" spans="1:39" ht="15.95" customHeight="1" x14ac:dyDescent="0.25">
      <c r="A622" s="11">
        <f t="shared" si="9"/>
        <v>602</v>
      </c>
      <c r="B622" s="12" t="s">
        <v>401</v>
      </c>
      <c r="C622" s="13" t="s">
        <v>716</v>
      </c>
      <c r="D622" s="13" t="s">
        <v>1050</v>
      </c>
      <c r="E622" s="13" t="s">
        <v>29</v>
      </c>
      <c r="F622" s="13" t="s">
        <v>30</v>
      </c>
      <c r="G622" s="14">
        <v>120000</v>
      </c>
      <c r="H622" s="14">
        <v>16809.87</v>
      </c>
      <c r="I622" s="14">
        <v>0</v>
      </c>
      <c r="J622" s="14">
        <f>+G622*2.87%</f>
        <v>3444</v>
      </c>
      <c r="K622" s="14">
        <f>G622*7.1%</f>
        <v>8520</v>
      </c>
      <c r="L622" s="14">
        <f>G622*1.15%</f>
        <v>1380</v>
      </c>
      <c r="M622" s="14">
        <f>+G622*3.04%</f>
        <v>3648</v>
      </c>
      <c r="N622" s="14">
        <f>G622*7.09%</f>
        <v>8508</v>
      </c>
      <c r="O622" s="14">
        <v>0</v>
      </c>
      <c r="P622" s="14">
        <f>J622+K622+L622+M622+N622</f>
        <v>25500</v>
      </c>
      <c r="Q622" s="14">
        <f>+AF622</f>
        <v>1830.01</v>
      </c>
      <c r="R622" s="14">
        <f>+J622+M622+O622+Q622+H622+I622</f>
        <v>25731.879999999997</v>
      </c>
      <c r="S622" s="14">
        <f>+N622+L622+K622</f>
        <v>18408</v>
      </c>
      <c r="T622" s="14">
        <f>+G622-R622</f>
        <v>94268.12</v>
      </c>
      <c r="U622" s="60">
        <f>+AH622-T622</f>
        <v>0</v>
      </c>
      <c r="V622" t="s">
        <v>716</v>
      </c>
      <c r="W622" t="s">
        <v>1050</v>
      </c>
      <c r="X622" t="s">
        <v>1903</v>
      </c>
      <c r="Y622">
        <v>7</v>
      </c>
      <c r="Z622" s="33">
        <v>120000</v>
      </c>
      <c r="AA622">
        <v>0</v>
      </c>
      <c r="AB622" s="33">
        <v>120000</v>
      </c>
      <c r="AC622" s="33">
        <v>3444</v>
      </c>
      <c r="AD622" s="33">
        <v>16809.87</v>
      </c>
      <c r="AE622" s="33">
        <v>3648</v>
      </c>
      <c r="AF622" s="33">
        <v>1830.01</v>
      </c>
      <c r="AG622" s="33">
        <v>25731.88</v>
      </c>
      <c r="AH622" s="33">
        <v>94268.12</v>
      </c>
      <c r="AI622" s="33" t="s">
        <v>1977</v>
      </c>
      <c r="AJ622" s="33"/>
      <c r="AL622" s="35"/>
      <c r="AM622" s="35"/>
    </row>
    <row r="623" spans="1:39" ht="15.95" customHeight="1" x14ac:dyDescent="0.25">
      <c r="A623" s="11">
        <f t="shared" si="9"/>
        <v>603</v>
      </c>
      <c r="B623" s="12" t="s">
        <v>401</v>
      </c>
      <c r="C623" s="13" t="s">
        <v>717</v>
      </c>
      <c r="D623" s="13" t="s">
        <v>1050</v>
      </c>
      <c r="E623" s="13" t="s">
        <v>29</v>
      </c>
      <c r="F623" s="13" t="s">
        <v>35</v>
      </c>
      <c r="G623" s="14">
        <v>120000</v>
      </c>
      <c r="H623" s="14">
        <v>16809.87</v>
      </c>
      <c r="I623" s="14">
        <v>0</v>
      </c>
      <c r="J623" s="14">
        <f>+G623*2.87%</f>
        <v>3444</v>
      </c>
      <c r="K623" s="14">
        <f>G623*7.1%</f>
        <v>8520</v>
      </c>
      <c r="L623" s="14">
        <f>G623*1.15%</f>
        <v>1380</v>
      </c>
      <c r="M623" s="14">
        <f>+G623*3.04%</f>
        <v>3648</v>
      </c>
      <c r="N623" s="14">
        <f>G623*7.09%</f>
        <v>8508</v>
      </c>
      <c r="O623" s="14">
        <v>0</v>
      </c>
      <c r="P623" s="14">
        <f>J623+K623+L623+M623+N623</f>
        <v>25500</v>
      </c>
      <c r="Q623" s="14">
        <f>+AF623</f>
        <v>1830.01</v>
      </c>
      <c r="R623" s="14">
        <f>+J623+M623+O623+Q623+H623+I623</f>
        <v>25731.879999999997</v>
      </c>
      <c r="S623" s="14">
        <f>+N623+L623+K623</f>
        <v>18408</v>
      </c>
      <c r="T623" s="14">
        <f>+G623-R623</f>
        <v>94268.12</v>
      </c>
      <c r="U623" s="60">
        <f>+AH623-T623</f>
        <v>0</v>
      </c>
      <c r="V623" t="s">
        <v>717</v>
      </c>
      <c r="W623" t="s">
        <v>1050</v>
      </c>
      <c r="X623" t="s">
        <v>1831</v>
      </c>
      <c r="Y623">
        <v>8</v>
      </c>
      <c r="Z623" s="33">
        <v>120000</v>
      </c>
      <c r="AA623">
        <v>0</v>
      </c>
      <c r="AB623" s="33">
        <v>120000</v>
      </c>
      <c r="AC623" s="33">
        <v>3444</v>
      </c>
      <c r="AD623" s="33">
        <v>16809.87</v>
      </c>
      <c r="AE623" s="33">
        <v>3648</v>
      </c>
      <c r="AF623" s="33">
        <v>1830.01</v>
      </c>
      <c r="AG623" s="33">
        <v>25731.88</v>
      </c>
      <c r="AH623" s="33">
        <v>94268.12</v>
      </c>
      <c r="AI623" s="33" t="s">
        <v>1977</v>
      </c>
      <c r="AJ623" s="33"/>
      <c r="AL623" s="35"/>
      <c r="AM623" s="35"/>
    </row>
    <row r="624" spans="1:39" ht="15.95" customHeight="1" x14ac:dyDescent="0.25">
      <c r="A624" s="11">
        <f t="shared" si="9"/>
        <v>604</v>
      </c>
      <c r="B624" s="12" t="s">
        <v>401</v>
      </c>
      <c r="C624" s="13" t="s">
        <v>718</v>
      </c>
      <c r="D624" s="13" t="s">
        <v>1050</v>
      </c>
      <c r="E624" s="13" t="s">
        <v>29</v>
      </c>
      <c r="F624" s="13" t="s">
        <v>30</v>
      </c>
      <c r="G624" s="14">
        <v>120000</v>
      </c>
      <c r="H624" s="14">
        <v>16413.02</v>
      </c>
      <c r="I624" s="14">
        <v>0</v>
      </c>
      <c r="J624" s="14">
        <f>+G624*2.87%</f>
        <v>3444</v>
      </c>
      <c r="K624" s="14">
        <f>G624*7.1%</f>
        <v>8520</v>
      </c>
      <c r="L624" s="14">
        <f>G624*1.15%</f>
        <v>1380</v>
      </c>
      <c r="M624" s="14">
        <f>+G624*3.04%</f>
        <v>3648</v>
      </c>
      <c r="N624" s="14">
        <f>G624*7.09%</f>
        <v>8508</v>
      </c>
      <c r="O624" s="14">
        <v>1587.38</v>
      </c>
      <c r="P624" s="14">
        <f>J624+K624+L624+M624+N624</f>
        <v>25500</v>
      </c>
      <c r="Q624" s="14">
        <v>2330.0099999999998</v>
      </c>
      <c r="R624" s="14">
        <f>+J624+M624+O624+Q624+H624+I624</f>
        <v>27422.410000000003</v>
      </c>
      <c r="S624" s="14">
        <f>+N624+L624+K624</f>
        <v>18408</v>
      </c>
      <c r="T624" s="14">
        <f>+G624-R624</f>
        <v>92577.59</v>
      </c>
      <c r="U624" s="60">
        <f>+AH624-T624</f>
        <v>0</v>
      </c>
      <c r="V624" t="s">
        <v>718</v>
      </c>
      <c r="W624" t="s">
        <v>1050</v>
      </c>
      <c r="X624" t="s">
        <v>1902</v>
      </c>
      <c r="Y624">
        <v>9</v>
      </c>
      <c r="Z624" s="33">
        <v>120000</v>
      </c>
      <c r="AA624">
        <v>0</v>
      </c>
      <c r="AB624" s="33">
        <v>120000</v>
      </c>
      <c r="AC624" s="33">
        <v>3444</v>
      </c>
      <c r="AD624" s="33">
        <v>16413.02</v>
      </c>
      <c r="AE624" s="33">
        <v>3648</v>
      </c>
      <c r="AF624" s="33">
        <v>3917.39</v>
      </c>
      <c r="AG624" s="33">
        <v>27422.41</v>
      </c>
      <c r="AH624" s="33">
        <v>92577.59</v>
      </c>
      <c r="AI624" s="33" t="s">
        <v>1977</v>
      </c>
      <c r="AJ624" s="33"/>
      <c r="AL624" s="35"/>
      <c r="AM624" s="35"/>
    </row>
    <row r="625" spans="1:39" ht="15.95" customHeight="1" x14ac:dyDescent="0.25">
      <c r="A625" s="11">
        <f t="shared" si="9"/>
        <v>605</v>
      </c>
      <c r="B625" s="12" t="s">
        <v>401</v>
      </c>
      <c r="C625" s="13" t="s">
        <v>719</v>
      </c>
      <c r="D625" s="13" t="s">
        <v>1050</v>
      </c>
      <c r="E625" s="13" t="s">
        <v>29</v>
      </c>
      <c r="F625" s="13" t="s">
        <v>35</v>
      </c>
      <c r="G625" s="14">
        <v>120000</v>
      </c>
      <c r="H625" s="14">
        <v>16809.87</v>
      </c>
      <c r="I625" s="14">
        <v>0</v>
      </c>
      <c r="J625" s="14">
        <f>+G625*2.87%</f>
        <v>3444</v>
      </c>
      <c r="K625" s="14">
        <f>G625*7.1%</f>
        <v>8520</v>
      </c>
      <c r="L625" s="14">
        <f>G625*1.15%</f>
        <v>1380</v>
      </c>
      <c r="M625" s="14">
        <f>+G625*3.04%</f>
        <v>3648</v>
      </c>
      <c r="N625" s="14">
        <f>G625*7.09%</f>
        <v>8508</v>
      </c>
      <c r="O625" s="14">
        <v>0</v>
      </c>
      <c r="P625" s="14">
        <f>J625+K625+L625+M625+N625</f>
        <v>25500</v>
      </c>
      <c r="Q625" s="14">
        <f>+AF625</f>
        <v>2150.0100000000002</v>
      </c>
      <c r="R625" s="14">
        <f>+J625+M625+O625+Q625+H625+I625</f>
        <v>26051.879999999997</v>
      </c>
      <c r="S625" s="14">
        <f>+N625+L625+K625</f>
        <v>18408</v>
      </c>
      <c r="T625" s="14">
        <f>+G625-R625</f>
        <v>93948.12</v>
      </c>
      <c r="U625" s="60">
        <f>+AH625-T625</f>
        <v>0</v>
      </c>
      <c r="V625" t="s">
        <v>719</v>
      </c>
      <c r="W625" t="s">
        <v>1050</v>
      </c>
      <c r="X625" t="s">
        <v>1840</v>
      </c>
      <c r="Y625">
        <v>10</v>
      </c>
      <c r="Z625" s="33">
        <v>120000</v>
      </c>
      <c r="AA625">
        <v>0</v>
      </c>
      <c r="AB625" s="33">
        <v>120000</v>
      </c>
      <c r="AC625" s="33">
        <v>3444</v>
      </c>
      <c r="AD625" s="33">
        <v>16809.87</v>
      </c>
      <c r="AE625" s="33">
        <v>3648</v>
      </c>
      <c r="AF625" s="33">
        <v>2150.0100000000002</v>
      </c>
      <c r="AG625" s="33">
        <v>26051.88</v>
      </c>
      <c r="AH625" s="33">
        <v>93948.12</v>
      </c>
      <c r="AI625" s="33" t="s">
        <v>1977</v>
      </c>
      <c r="AJ625" s="33"/>
      <c r="AK625" s="35">
        <f>+U625</f>
        <v>0</v>
      </c>
      <c r="AL625" s="35"/>
      <c r="AM625" s="35"/>
    </row>
    <row r="626" spans="1:39" ht="15.95" customHeight="1" x14ac:dyDescent="0.25">
      <c r="A626" s="11">
        <f t="shared" si="9"/>
        <v>606</v>
      </c>
      <c r="B626" s="12" t="s">
        <v>401</v>
      </c>
      <c r="C626" s="13" t="s">
        <v>720</v>
      </c>
      <c r="D626" s="13" t="s">
        <v>1050</v>
      </c>
      <c r="E626" s="13" t="s">
        <v>29</v>
      </c>
      <c r="F626" s="13" t="s">
        <v>35</v>
      </c>
      <c r="G626" s="14">
        <v>120000</v>
      </c>
      <c r="H626" s="14">
        <v>16809.87</v>
      </c>
      <c r="I626" s="14">
        <v>0</v>
      </c>
      <c r="J626" s="14">
        <f>+G626*2.87%</f>
        <v>3444</v>
      </c>
      <c r="K626" s="14">
        <f>G626*7.1%</f>
        <v>8520</v>
      </c>
      <c r="L626" s="14">
        <f>G626*1.15%</f>
        <v>1380</v>
      </c>
      <c r="M626" s="14">
        <f>+G626*3.04%</f>
        <v>3648</v>
      </c>
      <c r="N626" s="14">
        <f>G626*7.09%</f>
        <v>8508</v>
      </c>
      <c r="O626" s="14">
        <v>0</v>
      </c>
      <c r="P626" s="14">
        <f>J626+K626+L626+M626+N626</f>
        <v>25500</v>
      </c>
      <c r="Q626" s="14">
        <f>+AF626</f>
        <v>8138.01</v>
      </c>
      <c r="R626" s="14">
        <f>+J626+M626+O626+Q626+H626+I626</f>
        <v>32039.879999999997</v>
      </c>
      <c r="S626" s="14">
        <f>+N626+L626+K626</f>
        <v>18408</v>
      </c>
      <c r="T626" s="14">
        <f>+G626-R626</f>
        <v>87960.12</v>
      </c>
      <c r="U626" s="60">
        <f>+AH626-T626</f>
        <v>0</v>
      </c>
      <c r="V626" t="s">
        <v>720</v>
      </c>
      <c r="W626" t="s">
        <v>1050</v>
      </c>
      <c r="X626" t="s">
        <v>1907</v>
      </c>
      <c r="Y626">
        <v>11</v>
      </c>
      <c r="Z626" s="33">
        <v>120000</v>
      </c>
      <c r="AA626">
        <v>0</v>
      </c>
      <c r="AB626" s="33">
        <v>120000</v>
      </c>
      <c r="AC626" s="33">
        <v>3444</v>
      </c>
      <c r="AD626" s="33">
        <v>16809.87</v>
      </c>
      <c r="AE626" s="33">
        <v>3648</v>
      </c>
      <c r="AF626" s="33">
        <v>8138.01</v>
      </c>
      <c r="AG626" s="33">
        <v>32039.88</v>
      </c>
      <c r="AH626" s="33">
        <v>87960.12</v>
      </c>
      <c r="AI626" s="33" t="s">
        <v>1977</v>
      </c>
      <c r="AJ626" s="33"/>
      <c r="AL626" s="35"/>
      <c r="AM626" s="35"/>
    </row>
    <row r="627" spans="1:39" ht="15.95" customHeight="1" x14ac:dyDescent="0.25">
      <c r="A627" s="11">
        <f t="shared" si="9"/>
        <v>607</v>
      </c>
      <c r="B627" s="12" t="s">
        <v>726</v>
      </c>
      <c r="C627" s="13" t="s">
        <v>727</v>
      </c>
      <c r="D627" s="13" t="s">
        <v>728</v>
      </c>
      <c r="E627" s="13" t="s">
        <v>29</v>
      </c>
      <c r="F627" s="13" t="s">
        <v>30</v>
      </c>
      <c r="G627" s="14">
        <v>85800</v>
      </c>
      <c r="H627" s="14">
        <v>8765.17</v>
      </c>
      <c r="I627" s="14"/>
      <c r="J627" s="14">
        <f>+G627*2.87%</f>
        <v>2462.46</v>
      </c>
      <c r="K627" s="14">
        <f>G627*7.1%</f>
        <v>6091.7999999999993</v>
      </c>
      <c r="L627" s="14">
        <f>G627*1.15%</f>
        <v>986.69999999999993</v>
      </c>
      <c r="M627" s="14">
        <f>+G627*3.04%</f>
        <v>2608.3200000000002</v>
      </c>
      <c r="N627" s="14">
        <f>G627*7.09%</f>
        <v>6083.22</v>
      </c>
      <c r="O627" s="14">
        <v>0</v>
      </c>
      <c r="P627" s="14">
        <f>J627+K627+L627+M627+N627</f>
        <v>18232.5</v>
      </c>
      <c r="Q627" s="14">
        <f>+AF627</f>
        <v>0</v>
      </c>
      <c r="R627" s="14">
        <f>+J627+M627+O627+Q627+H627+I627</f>
        <v>13835.95</v>
      </c>
      <c r="S627" s="14">
        <f>+N627+L627+K627</f>
        <v>13161.72</v>
      </c>
      <c r="T627" s="14">
        <f>+G627-R627</f>
        <v>71964.05</v>
      </c>
      <c r="U627" s="60">
        <f>+AH627-T627</f>
        <v>0</v>
      </c>
      <c r="V627" t="s">
        <v>727</v>
      </c>
      <c r="W627" t="s">
        <v>728</v>
      </c>
      <c r="X627" t="s">
        <v>1971</v>
      </c>
      <c r="Y627">
        <v>18</v>
      </c>
      <c r="Z627" s="33">
        <v>85800</v>
      </c>
      <c r="AA627">
        <v>0</v>
      </c>
      <c r="AB627" s="33">
        <v>85800</v>
      </c>
      <c r="AC627" s="33">
        <v>2462.46</v>
      </c>
      <c r="AD627" s="33">
        <v>8765.17</v>
      </c>
      <c r="AE627" s="33">
        <v>2608.3200000000002</v>
      </c>
      <c r="AF627">
        <v>0</v>
      </c>
      <c r="AG627" s="33">
        <v>13835.95</v>
      </c>
      <c r="AH627" s="33">
        <v>71964.05</v>
      </c>
      <c r="AI627" s="33" t="s">
        <v>1978</v>
      </c>
      <c r="AJ627" s="33"/>
      <c r="AL627" s="35"/>
      <c r="AM627" s="35"/>
    </row>
    <row r="628" spans="1:39" ht="15.95" customHeight="1" x14ac:dyDescent="0.25">
      <c r="A628" s="11">
        <f t="shared" si="9"/>
        <v>608</v>
      </c>
      <c r="B628" s="12" t="s">
        <v>401</v>
      </c>
      <c r="C628" s="13" t="s">
        <v>721</v>
      </c>
      <c r="D628" s="13" t="s">
        <v>1050</v>
      </c>
      <c r="E628" s="13" t="s">
        <v>29</v>
      </c>
      <c r="F628" s="13" t="s">
        <v>35</v>
      </c>
      <c r="G628" s="14">
        <v>120000</v>
      </c>
      <c r="H628" s="14">
        <v>16809.87</v>
      </c>
      <c r="I628" s="14">
        <v>0</v>
      </c>
      <c r="J628" s="14">
        <f>+G628*2.87%</f>
        <v>3444</v>
      </c>
      <c r="K628" s="14">
        <f>G628*7.1%</f>
        <v>8520</v>
      </c>
      <c r="L628" s="14">
        <f>G628*1.15%</f>
        <v>1380</v>
      </c>
      <c r="M628" s="14">
        <f>+G628*3.04%</f>
        <v>3648</v>
      </c>
      <c r="N628" s="14">
        <f>G628*7.09%</f>
        <v>8508</v>
      </c>
      <c r="O628" s="14">
        <v>0</v>
      </c>
      <c r="P628" s="14">
        <f>J628+K628+L628+M628+N628</f>
        <v>25500</v>
      </c>
      <c r="Q628" s="14">
        <f>+AF628</f>
        <v>51680.69</v>
      </c>
      <c r="R628" s="14">
        <f>+J628+M628+O628+Q628+H628+I628</f>
        <v>75582.559999999998</v>
      </c>
      <c r="S628" s="14">
        <f>+N628+L628+K628</f>
        <v>18408</v>
      </c>
      <c r="T628" s="14">
        <f>+G628-R628</f>
        <v>44417.440000000002</v>
      </c>
      <c r="U628" s="60">
        <f>+AH628-T628</f>
        <v>0</v>
      </c>
      <c r="V628" t="s">
        <v>721</v>
      </c>
      <c r="W628" t="s">
        <v>1050</v>
      </c>
      <c r="X628" t="s">
        <v>1899</v>
      </c>
      <c r="Y628">
        <v>13</v>
      </c>
      <c r="Z628" s="33">
        <v>120000</v>
      </c>
      <c r="AA628">
        <v>0</v>
      </c>
      <c r="AB628" s="33">
        <v>120000</v>
      </c>
      <c r="AC628" s="33">
        <v>3444</v>
      </c>
      <c r="AD628" s="33">
        <v>16809.87</v>
      </c>
      <c r="AE628" s="33">
        <v>3648</v>
      </c>
      <c r="AF628" s="33">
        <v>51680.69</v>
      </c>
      <c r="AG628" s="33">
        <v>75582.559999999998</v>
      </c>
      <c r="AH628" s="33">
        <v>44417.440000000002</v>
      </c>
      <c r="AI628" s="33" t="s">
        <v>1977</v>
      </c>
      <c r="AJ628" s="33"/>
      <c r="AL628" s="35"/>
      <c r="AM628" s="35"/>
    </row>
    <row r="629" spans="1:39" ht="15.95" customHeight="1" x14ac:dyDescent="0.25">
      <c r="A629" s="11">
        <f t="shared" si="9"/>
        <v>609</v>
      </c>
      <c r="B629" s="12" t="s">
        <v>401</v>
      </c>
      <c r="C629" s="13" t="s">
        <v>722</v>
      </c>
      <c r="D629" s="13" t="s">
        <v>1050</v>
      </c>
      <c r="E629" s="13" t="s">
        <v>29</v>
      </c>
      <c r="F629" s="13" t="s">
        <v>30</v>
      </c>
      <c r="G629" s="14">
        <v>120000</v>
      </c>
      <c r="H629" s="14">
        <v>0</v>
      </c>
      <c r="I629" s="14">
        <v>0</v>
      </c>
      <c r="J629" s="14">
        <f>+G629*2.87%</f>
        <v>3444</v>
      </c>
      <c r="K629" s="14">
        <f>G629*7.1%</f>
        <v>8520</v>
      </c>
      <c r="L629" s="14">
        <f>G629*1.15%</f>
        <v>1380</v>
      </c>
      <c r="M629" s="14">
        <f>+G629*3.04%</f>
        <v>3648</v>
      </c>
      <c r="N629" s="14">
        <f>G629*7.09%</f>
        <v>8508</v>
      </c>
      <c r="O629" s="14">
        <v>0</v>
      </c>
      <c r="P629" s="14">
        <f>J629+K629+L629+M629+N629</f>
        <v>25500</v>
      </c>
      <c r="Q629" s="14">
        <f>+AF629</f>
        <v>55476.67</v>
      </c>
      <c r="R629" s="14">
        <f>+J629+M629+O629+Q629+H629+I629</f>
        <v>62568.67</v>
      </c>
      <c r="S629" s="14">
        <f>+N629+L629+K629</f>
        <v>18408</v>
      </c>
      <c r="T629" s="14">
        <f>+G629-R629</f>
        <v>57431.33</v>
      </c>
      <c r="U629" s="60">
        <f>+AH629-T629</f>
        <v>0</v>
      </c>
      <c r="V629" t="s">
        <v>722</v>
      </c>
      <c r="W629" t="s">
        <v>1050</v>
      </c>
      <c r="X629" t="s">
        <v>1897</v>
      </c>
      <c r="Y629">
        <v>14</v>
      </c>
      <c r="Z629" s="33">
        <v>120000</v>
      </c>
      <c r="AA629">
        <v>0</v>
      </c>
      <c r="AB629" s="33">
        <v>120000</v>
      </c>
      <c r="AC629" s="33">
        <v>3444</v>
      </c>
      <c r="AD629">
        <v>0</v>
      </c>
      <c r="AE629" s="33">
        <v>3648</v>
      </c>
      <c r="AF629" s="33">
        <v>55476.67</v>
      </c>
      <c r="AG629" s="33">
        <v>62568.67</v>
      </c>
      <c r="AH629" s="33">
        <v>57431.33</v>
      </c>
      <c r="AI629" s="33" t="s">
        <v>1977</v>
      </c>
      <c r="AJ629" s="33"/>
      <c r="AK629" s="35">
        <f>+U629</f>
        <v>0</v>
      </c>
      <c r="AL629" s="35"/>
      <c r="AM629" s="35"/>
    </row>
    <row r="630" spans="1:39" ht="15.95" customHeight="1" x14ac:dyDescent="0.25">
      <c r="A630" s="11">
        <f t="shared" si="9"/>
        <v>610</v>
      </c>
      <c r="B630" s="12" t="s">
        <v>401</v>
      </c>
      <c r="C630" s="13" t="s">
        <v>723</v>
      </c>
      <c r="D630" s="13" t="s">
        <v>1050</v>
      </c>
      <c r="E630" s="13" t="s">
        <v>29</v>
      </c>
      <c r="F630" s="13" t="s">
        <v>30</v>
      </c>
      <c r="G630" s="14">
        <v>120000</v>
      </c>
      <c r="H630" s="14">
        <v>16809.87</v>
      </c>
      <c r="I630" s="14">
        <v>0</v>
      </c>
      <c r="J630" s="14">
        <f>+G630*2.87%</f>
        <v>3444</v>
      </c>
      <c r="K630" s="14">
        <f>G630*7.1%</f>
        <v>8520</v>
      </c>
      <c r="L630" s="14">
        <f>G630*1.15%</f>
        <v>1380</v>
      </c>
      <c r="M630" s="14">
        <f>+G630*3.04%</f>
        <v>3648</v>
      </c>
      <c r="N630" s="14">
        <f>G630*7.09%</f>
        <v>8508</v>
      </c>
      <c r="O630" s="14">
        <v>0</v>
      </c>
      <c r="P630" s="14">
        <f>J630+K630+L630+M630+N630</f>
        <v>25500</v>
      </c>
      <c r="Q630" s="14">
        <f>+AF630</f>
        <v>60674.83</v>
      </c>
      <c r="R630" s="14">
        <f>+J630+M630+O630+Q630+H630+I630</f>
        <v>84576.7</v>
      </c>
      <c r="S630" s="14">
        <f>+N630+L630+K630</f>
        <v>18408</v>
      </c>
      <c r="T630" s="14">
        <f>+G630-R630</f>
        <v>35423.300000000003</v>
      </c>
      <c r="U630" s="60">
        <f>+AH630-T630</f>
        <v>0</v>
      </c>
      <c r="V630" t="s">
        <v>723</v>
      </c>
      <c r="W630" t="s">
        <v>1050</v>
      </c>
      <c r="X630" t="s">
        <v>1898</v>
      </c>
      <c r="Y630">
        <v>15</v>
      </c>
      <c r="Z630" s="33">
        <v>120000</v>
      </c>
      <c r="AA630">
        <v>0</v>
      </c>
      <c r="AB630" s="33">
        <v>120000</v>
      </c>
      <c r="AC630" s="33">
        <v>3444</v>
      </c>
      <c r="AD630" s="33">
        <v>16809.87</v>
      </c>
      <c r="AE630" s="33">
        <v>3648</v>
      </c>
      <c r="AF630" s="33">
        <v>60674.83</v>
      </c>
      <c r="AG630" s="33">
        <v>84576.7</v>
      </c>
      <c r="AH630" s="33">
        <v>35423.300000000003</v>
      </c>
      <c r="AI630" s="33" t="s">
        <v>1977</v>
      </c>
      <c r="AJ630" s="33"/>
      <c r="AL630" s="35"/>
      <c r="AM630" s="35"/>
    </row>
    <row r="631" spans="1:39" ht="15.95" customHeight="1" x14ac:dyDescent="0.25">
      <c r="A631" s="11">
        <f t="shared" si="9"/>
        <v>611</v>
      </c>
      <c r="B631" s="12" t="s">
        <v>401</v>
      </c>
      <c r="C631" s="13" t="s">
        <v>725</v>
      </c>
      <c r="D631" s="13" t="s">
        <v>1050</v>
      </c>
      <c r="E631" s="13" t="s">
        <v>29</v>
      </c>
      <c r="F631" s="13" t="s">
        <v>30</v>
      </c>
      <c r="G631" s="14">
        <v>120000</v>
      </c>
      <c r="H631" s="14">
        <v>16809.87</v>
      </c>
      <c r="I631" s="14">
        <v>0</v>
      </c>
      <c r="J631" s="14">
        <f>+G631*2.87%</f>
        <v>3444</v>
      </c>
      <c r="K631" s="14">
        <f>G631*7.1%</f>
        <v>8520</v>
      </c>
      <c r="L631" s="14">
        <f>G631*1.15%</f>
        <v>1380</v>
      </c>
      <c r="M631" s="14">
        <f>+G631*3.04%</f>
        <v>3648</v>
      </c>
      <c r="N631" s="14">
        <f>G631*7.09%</f>
        <v>8508</v>
      </c>
      <c r="O631" s="14">
        <v>0</v>
      </c>
      <c r="P631" s="14">
        <f>J631+K631+L631+M631+N631</f>
        <v>25500</v>
      </c>
      <c r="Q631" s="14">
        <f>+AF631</f>
        <v>1855.01</v>
      </c>
      <c r="R631" s="14">
        <f>+J631+M631+O631+Q631+H631+I631</f>
        <v>25756.879999999997</v>
      </c>
      <c r="S631" s="14">
        <f>+N631+L631+K631</f>
        <v>18408</v>
      </c>
      <c r="T631" s="14">
        <f>+G631-R631</f>
        <v>94243.12</v>
      </c>
      <c r="U631" s="60">
        <f>+AH631-T631</f>
        <v>0</v>
      </c>
      <c r="V631" t="s">
        <v>725</v>
      </c>
      <c r="W631" t="s">
        <v>1050</v>
      </c>
      <c r="X631" t="s">
        <v>1904</v>
      </c>
      <c r="Y631">
        <v>17</v>
      </c>
      <c r="Z631" s="33">
        <v>120000</v>
      </c>
      <c r="AA631">
        <v>0</v>
      </c>
      <c r="AB631" s="33">
        <v>120000</v>
      </c>
      <c r="AC631" s="33">
        <v>3444</v>
      </c>
      <c r="AD631" s="33">
        <v>16809.87</v>
      </c>
      <c r="AE631" s="33">
        <v>3648</v>
      </c>
      <c r="AF631" s="33">
        <v>1855.01</v>
      </c>
      <c r="AG631" s="33">
        <v>25756.880000000001</v>
      </c>
      <c r="AH631" s="33">
        <v>94243.12</v>
      </c>
      <c r="AI631" s="33" t="s">
        <v>1977</v>
      </c>
      <c r="AJ631" s="33"/>
      <c r="AL631" s="35"/>
      <c r="AM631" s="35"/>
    </row>
    <row r="632" spans="1:39" ht="15.95" customHeight="1" x14ac:dyDescent="0.25">
      <c r="A632" s="11">
        <f t="shared" si="9"/>
        <v>612</v>
      </c>
      <c r="B632" s="12" t="s">
        <v>356</v>
      </c>
      <c r="C632" s="13" t="s">
        <v>729</v>
      </c>
      <c r="D632" s="13" t="s">
        <v>267</v>
      </c>
      <c r="E632" s="13" t="s">
        <v>29</v>
      </c>
      <c r="F632" s="13" t="s">
        <v>30</v>
      </c>
      <c r="G632" s="14">
        <v>30000</v>
      </c>
      <c r="H632" s="14">
        <v>0</v>
      </c>
      <c r="I632" s="14">
        <v>0</v>
      </c>
      <c r="J632" s="14">
        <f>+G632*2.87%</f>
        <v>861</v>
      </c>
      <c r="K632" s="14">
        <f>G632*7.1%</f>
        <v>2130</v>
      </c>
      <c r="L632" s="14">
        <f>G632*1.15%</f>
        <v>345</v>
      </c>
      <c r="M632" s="14">
        <f>+G632*3.04%</f>
        <v>912</v>
      </c>
      <c r="N632" s="14">
        <f>G632*7.09%</f>
        <v>2127</v>
      </c>
      <c r="O632" s="14">
        <v>0</v>
      </c>
      <c r="P632" s="14">
        <f>J632+K632+L632+M632+N632</f>
        <v>6375</v>
      </c>
      <c r="Q632" s="14">
        <f>+AF632</f>
        <v>0</v>
      </c>
      <c r="R632" s="14">
        <f>+J632+M632+O632+Q632+H632+I632</f>
        <v>1773</v>
      </c>
      <c r="S632" s="14">
        <f>+N632+L632+K632</f>
        <v>4602</v>
      </c>
      <c r="T632" s="14">
        <f>+G632-R632</f>
        <v>28227</v>
      </c>
      <c r="U632" s="60">
        <f>+AH632-T632</f>
        <v>0</v>
      </c>
      <c r="V632" t="s">
        <v>729</v>
      </c>
      <c r="W632" t="s">
        <v>267</v>
      </c>
      <c r="X632" t="s">
        <v>1816</v>
      </c>
      <c r="Y632">
        <v>3</v>
      </c>
      <c r="Z632" s="33">
        <v>30000</v>
      </c>
      <c r="AA632">
        <v>0</v>
      </c>
      <c r="AB632" s="33">
        <v>30000</v>
      </c>
      <c r="AC632">
        <v>861</v>
      </c>
      <c r="AD632">
        <v>0</v>
      </c>
      <c r="AE632">
        <v>912</v>
      </c>
      <c r="AF632">
        <v>0</v>
      </c>
      <c r="AG632" s="33">
        <v>1773</v>
      </c>
      <c r="AH632" s="33">
        <v>28227</v>
      </c>
      <c r="AI632" s="33" t="s">
        <v>1975</v>
      </c>
      <c r="AJ632" s="33"/>
      <c r="AL632" s="35"/>
      <c r="AM632" s="35"/>
    </row>
    <row r="633" spans="1:39" ht="15.95" customHeight="1" x14ac:dyDescent="0.25">
      <c r="A633" s="11">
        <f t="shared" si="9"/>
        <v>613</v>
      </c>
      <c r="B633" s="12" t="s">
        <v>399</v>
      </c>
      <c r="C633" s="13" t="s">
        <v>730</v>
      </c>
      <c r="D633" s="13" t="s">
        <v>724</v>
      </c>
      <c r="E633" s="13" t="s">
        <v>29</v>
      </c>
      <c r="F633" s="13" t="s">
        <v>35</v>
      </c>
      <c r="G633" s="14">
        <v>45000</v>
      </c>
      <c r="H633" s="14">
        <v>6930.42</v>
      </c>
      <c r="I633" s="14">
        <v>0</v>
      </c>
      <c r="J633" s="14">
        <f>+G633*2.87%</f>
        <v>1291.5</v>
      </c>
      <c r="K633" s="14">
        <f>G633*7.1%</f>
        <v>3194.9999999999995</v>
      </c>
      <c r="L633" s="14">
        <f>G633*1.15%</f>
        <v>517.5</v>
      </c>
      <c r="M633" s="14">
        <f>+G633*3.04%</f>
        <v>1368</v>
      </c>
      <c r="N633" s="14">
        <f>G633*7.09%</f>
        <v>3190.5</v>
      </c>
      <c r="O633" s="14">
        <v>0</v>
      </c>
      <c r="P633" s="14">
        <f>J633+K633+L633+M633+N633</f>
        <v>9562.5</v>
      </c>
      <c r="Q633" s="14">
        <f>+AF633</f>
        <v>0</v>
      </c>
      <c r="R633" s="14">
        <f>+J633+M633+O633+Q633+H633+I633</f>
        <v>9589.92</v>
      </c>
      <c r="S633" s="14">
        <f>+N633+L633+K633</f>
        <v>6903</v>
      </c>
      <c r="T633" s="14">
        <f>+G633-R633</f>
        <v>35410.080000000002</v>
      </c>
      <c r="U633" s="60">
        <f>+AH633-T633</f>
        <v>0</v>
      </c>
      <c r="V633" t="s">
        <v>730</v>
      </c>
      <c r="W633" t="s">
        <v>724</v>
      </c>
      <c r="X633" t="s">
        <v>1441</v>
      </c>
      <c r="Y633">
        <v>3</v>
      </c>
      <c r="Z633" s="33">
        <v>45000</v>
      </c>
      <c r="AA633">
        <v>0</v>
      </c>
      <c r="AB633" s="33">
        <v>45000</v>
      </c>
      <c r="AC633" s="33">
        <v>1291.5</v>
      </c>
      <c r="AD633" s="33">
        <v>6930.42</v>
      </c>
      <c r="AE633" s="33">
        <v>1368</v>
      </c>
      <c r="AF633">
        <v>0</v>
      </c>
      <c r="AG633" s="33">
        <v>9589.92</v>
      </c>
      <c r="AH633" s="33">
        <v>35410.080000000002</v>
      </c>
      <c r="AI633" s="33" t="s">
        <v>1975</v>
      </c>
      <c r="AJ633" s="33"/>
      <c r="AL633" s="35"/>
      <c r="AM633" s="35"/>
    </row>
    <row r="634" spans="1:39" ht="15.95" customHeight="1" x14ac:dyDescent="0.25">
      <c r="A634" s="11">
        <f t="shared" si="9"/>
        <v>614</v>
      </c>
      <c r="B634" s="12" t="s">
        <v>417</v>
      </c>
      <c r="C634" s="13" t="s">
        <v>731</v>
      </c>
      <c r="D634" s="13" t="s">
        <v>32</v>
      </c>
      <c r="E634" s="13" t="s">
        <v>29</v>
      </c>
      <c r="F634" s="13" t="s">
        <v>30</v>
      </c>
      <c r="G634" s="14">
        <v>30000</v>
      </c>
      <c r="H634" s="14">
        <v>0</v>
      </c>
      <c r="I634" s="14">
        <v>0</v>
      </c>
      <c r="J634" s="14">
        <f>+G634*2.87%</f>
        <v>861</v>
      </c>
      <c r="K634" s="14">
        <f>G634*7.1%</f>
        <v>2130</v>
      </c>
      <c r="L634" s="14">
        <f>G634*1.15%</f>
        <v>345</v>
      </c>
      <c r="M634" s="14">
        <f>+G634*3.04%</f>
        <v>912</v>
      </c>
      <c r="N634" s="14">
        <f>G634*7.09%</f>
        <v>2127</v>
      </c>
      <c r="O634" s="14">
        <v>0</v>
      </c>
      <c r="P634" s="14">
        <f>J634+K634+L634+M634+N634</f>
        <v>6375</v>
      </c>
      <c r="Q634" s="14">
        <f>+AF634</f>
        <v>0</v>
      </c>
      <c r="R634" s="14">
        <f>+J634+M634+O634+Q634+H634+I634</f>
        <v>1773</v>
      </c>
      <c r="S634" s="14">
        <f>+N634+L634+K634</f>
        <v>4602</v>
      </c>
      <c r="T634" s="14">
        <f>+G634-R634</f>
        <v>28227</v>
      </c>
      <c r="U634" s="60">
        <f>+AH634-T634</f>
        <v>0</v>
      </c>
      <c r="V634" t="s">
        <v>731</v>
      </c>
      <c r="W634" t="s">
        <v>32</v>
      </c>
      <c r="X634" t="s">
        <v>1424</v>
      </c>
      <c r="Y634">
        <v>13</v>
      </c>
      <c r="Z634" s="33">
        <v>30000</v>
      </c>
      <c r="AA634">
        <v>0</v>
      </c>
      <c r="AB634" s="33">
        <v>30000</v>
      </c>
      <c r="AC634">
        <v>861</v>
      </c>
      <c r="AD634">
        <v>0</v>
      </c>
      <c r="AE634">
        <v>912</v>
      </c>
      <c r="AF634">
        <v>0</v>
      </c>
      <c r="AG634" s="33">
        <v>1773</v>
      </c>
      <c r="AH634" s="33">
        <v>28227</v>
      </c>
      <c r="AI634" s="33" t="s">
        <v>1975</v>
      </c>
      <c r="AJ634" s="33"/>
      <c r="AL634" s="35"/>
      <c r="AM634" s="35"/>
    </row>
    <row r="635" spans="1:39" ht="15.95" customHeight="1" x14ac:dyDescent="0.25">
      <c r="A635" s="11">
        <f t="shared" si="9"/>
        <v>615</v>
      </c>
      <c r="B635" s="12" t="s">
        <v>420</v>
      </c>
      <c r="C635" s="13" t="s">
        <v>732</v>
      </c>
      <c r="D635" s="13" t="s">
        <v>298</v>
      </c>
      <c r="E635" s="13" t="s">
        <v>44</v>
      </c>
      <c r="F635" s="13" t="s">
        <v>30</v>
      </c>
      <c r="G635" s="14">
        <v>34500</v>
      </c>
      <c r="H635" s="14">
        <v>0</v>
      </c>
      <c r="I635" s="14">
        <v>0</v>
      </c>
      <c r="J635" s="14">
        <f>+G635*2.87%</f>
        <v>990.15</v>
      </c>
      <c r="K635" s="14">
        <f>G635*7.1%</f>
        <v>2449.5</v>
      </c>
      <c r="L635" s="14">
        <f>G635*1.15%</f>
        <v>396.75</v>
      </c>
      <c r="M635" s="14">
        <f>+G635*3.04%</f>
        <v>1048.8</v>
      </c>
      <c r="N635" s="14">
        <f>G635*7.09%</f>
        <v>2446.0500000000002</v>
      </c>
      <c r="O635" s="14">
        <v>0</v>
      </c>
      <c r="P635" s="14">
        <f>J635+K635+L635+M635+N635</f>
        <v>7331.25</v>
      </c>
      <c r="Q635" s="14">
        <f>+AF635</f>
        <v>2081</v>
      </c>
      <c r="R635" s="14">
        <f>+J635+M635+O635+Q635+H635+I635</f>
        <v>4119.95</v>
      </c>
      <c r="S635" s="14">
        <f>+N635+L635+K635</f>
        <v>5292.3</v>
      </c>
      <c r="T635" s="14">
        <f>+G635-R635</f>
        <v>30380.05</v>
      </c>
      <c r="U635" s="60">
        <f>+AH635-T635</f>
        <v>0</v>
      </c>
      <c r="V635" t="s">
        <v>732</v>
      </c>
      <c r="W635" t="s">
        <v>298</v>
      </c>
      <c r="X635" t="s">
        <v>1406</v>
      </c>
      <c r="Y635">
        <v>4</v>
      </c>
      <c r="Z635" s="33">
        <v>34500</v>
      </c>
      <c r="AA635">
        <v>0</v>
      </c>
      <c r="AB635" s="33">
        <v>34500</v>
      </c>
      <c r="AC635">
        <v>990.15</v>
      </c>
      <c r="AD635">
        <v>0</v>
      </c>
      <c r="AE635" s="33">
        <v>1048.8</v>
      </c>
      <c r="AF635" s="33">
        <v>2081</v>
      </c>
      <c r="AG635" s="33">
        <v>4119.95</v>
      </c>
      <c r="AH635" s="33">
        <v>30380.05</v>
      </c>
      <c r="AI635" s="33" t="s">
        <v>1975</v>
      </c>
      <c r="AJ635" s="33"/>
      <c r="AL635" s="35"/>
      <c r="AM635" s="35"/>
    </row>
    <row r="636" spans="1:39" ht="15.95" customHeight="1" x14ac:dyDescent="0.25">
      <c r="A636" s="11">
        <f t="shared" si="9"/>
        <v>616</v>
      </c>
      <c r="B636" s="12" t="s">
        <v>420</v>
      </c>
      <c r="C636" s="13" t="s">
        <v>733</v>
      </c>
      <c r="D636" s="13" t="s">
        <v>32</v>
      </c>
      <c r="E636" s="13" t="s">
        <v>29</v>
      </c>
      <c r="F636" s="13" t="s">
        <v>30</v>
      </c>
      <c r="G636" s="14">
        <v>30000</v>
      </c>
      <c r="H636" s="14">
        <v>0</v>
      </c>
      <c r="I636" s="14">
        <v>0</v>
      </c>
      <c r="J636" s="14">
        <f>+G636*2.87%</f>
        <v>861</v>
      </c>
      <c r="K636" s="14">
        <f>G636*7.1%</f>
        <v>2130</v>
      </c>
      <c r="L636" s="14">
        <f>G636*1.15%</f>
        <v>345</v>
      </c>
      <c r="M636" s="14">
        <f>+G636*3.04%</f>
        <v>912</v>
      </c>
      <c r="N636" s="14">
        <f>G636*7.09%</f>
        <v>2127</v>
      </c>
      <c r="O636" s="14">
        <v>0</v>
      </c>
      <c r="P636" s="14">
        <f>J636+K636+L636+M636+N636</f>
        <v>6375</v>
      </c>
      <c r="Q636" s="14">
        <f>+AF636</f>
        <v>0</v>
      </c>
      <c r="R636" s="14">
        <f>+J636+M636+O636+Q636+H636+I636</f>
        <v>1773</v>
      </c>
      <c r="S636" s="14">
        <f>+N636+L636+K636</f>
        <v>4602</v>
      </c>
      <c r="T636" s="14">
        <f>+G636-R636</f>
        <v>28227</v>
      </c>
      <c r="U636" s="60">
        <f>+AH636-T636</f>
        <v>0</v>
      </c>
      <c r="V636" t="s">
        <v>733</v>
      </c>
      <c r="W636" t="s">
        <v>32</v>
      </c>
      <c r="X636" t="s">
        <v>1731</v>
      </c>
      <c r="Y636">
        <v>15</v>
      </c>
      <c r="Z636" s="33">
        <v>30000</v>
      </c>
      <c r="AA636">
        <v>0</v>
      </c>
      <c r="AB636" s="33">
        <v>30000</v>
      </c>
      <c r="AC636">
        <v>861</v>
      </c>
      <c r="AD636">
        <v>0</v>
      </c>
      <c r="AE636">
        <v>912</v>
      </c>
      <c r="AF636">
        <v>0</v>
      </c>
      <c r="AG636" s="33">
        <v>1773</v>
      </c>
      <c r="AH636" s="33">
        <v>28227</v>
      </c>
      <c r="AI636" s="33" t="s">
        <v>1975</v>
      </c>
      <c r="AJ636" s="33"/>
      <c r="AL636" s="35"/>
      <c r="AM636" s="35"/>
    </row>
    <row r="637" spans="1:39" ht="15.95" customHeight="1" x14ac:dyDescent="0.25">
      <c r="A637" s="11">
        <f t="shared" si="9"/>
        <v>617</v>
      </c>
      <c r="B637" s="12" t="s">
        <v>428</v>
      </c>
      <c r="C637" s="13" t="s">
        <v>734</v>
      </c>
      <c r="D637" s="13" t="s">
        <v>223</v>
      </c>
      <c r="E637" s="13" t="s">
        <v>29</v>
      </c>
      <c r="F637" s="13" t="s">
        <v>30</v>
      </c>
      <c r="G637" s="14">
        <v>120000</v>
      </c>
      <c r="H637" s="14">
        <v>16413.02</v>
      </c>
      <c r="I637" s="14">
        <v>0</v>
      </c>
      <c r="J637" s="14">
        <f>+G637*2.87%</f>
        <v>3444</v>
      </c>
      <c r="K637" s="14">
        <f>G637*7.1%</f>
        <v>8520</v>
      </c>
      <c r="L637" s="14">
        <f>G637*1.15%</f>
        <v>1380</v>
      </c>
      <c r="M637" s="14">
        <f>+G637*3.04%</f>
        <v>3648</v>
      </c>
      <c r="N637" s="14">
        <f>G637*7.09%</f>
        <v>8508</v>
      </c>
      <c r="O637" s="14">
        <v>1587.38</v>
      </c>
      <c r="P637" s="14">
        <f>J637+K637+L637+M637+N637</f>
        <v>25500</v>
      </c>
      <c r="Q637" s="14">
        <v>10490.01</v>
      </c>
      <c r="R637" s="14">
        <f>+J637+M637+O637+Q637+H637+I637</f>
        <v>35582.410000000003</v>
      </c>
      <c r="S637" s="14">
        <f>+N637+L637+K637</f>
        <v>18408</v>
      </c>
      <c r="T637" s="14">
        <f>+G637-R637</f>
        <v>84417.59</v>
      </c>
      <c r="U637" s="60">
        <f>+AH637-T637</f>
        <v>0</v>
      </c>
      <c r="V637" t="s">
        <v>734</v>
      </c>
      <c r="W637" t="s">
        <v>223</v>
      </c>
      <c r="X637" t="s">
        <v>1896</v>
      </c>
      <c r="Y637">
        <v>1</v>
      </c>
      <c r="Z637" s="33">
        <v>120000</v>
      </c>
      <c r="AA637">
        <v>0</v>
      </c>
      <c r="AB637" s="33">
        <v>120000</v>
      </c>
      <c r="AC637" s="33">
        <v>3444</v>
      </c>
      <c r="AD637" s="33">
        <v>16413.02</v>
      </c>
      <c r="AE637" s="33">
        <v>3648</v>
      </c>
      <c r="AF637" s="33">
        <v>12077.39</v>
      </c>
      <c r="AG637" s="33">
        <v>35582.410000000003</v>
      </c>
      <c r="AH637" s="33">
        <v>84417.59</v>
      </c>
      <c r="AI637" s="33" t="s">
        <v>1977</v>
      </c>
      <c r="AJ637" s="33"/>
      <c r="AL637" s="35"/>
      <c r="AM637" s="35"/>
    </row>
    <row r="638" spans="1:39" customFormat="1" ht="15.95" customHeight="1" x14ac:dyDescent="0.25">
      <c r="A638" s="11">
        <f t="shared" si="9"/>
        <v>618</v>
      </c>
      <c r="B638" s="12" t="s">
        <v>428</v>
      </c>
      <c r="C638" s="13" t="s">
        <v>735</v>
      </c>
      <c r="D638" s="13" t="s">
        <v>223</v>
      </c>
      <c r="E638" s="13" t="s">
        <v>29</v>
      </c>
      <c r="F638" s="13" t="s">
        <v>35</v>
      </c>
      <c r="G638" s="14">
        <v>120000</v>
      </c>
      <c r="H638" s="14">
        <v>16809.87</v>
      </c>
      <c r="I638" s="14">
        <v>0</v>
      </c>
      <c r="J638" s="14">
        <f>+G638*2.87%</f>
        <v>3444</v>
      </c>
      <c r="K638" s="14">
        <f>G638*7.1%</f>
        <v>8520</v>
      </c>
      <c r="L638" s="14">
        <f>G638*1.15%</f>
        <v>1380</v>
      </c>
      <c r="M638" s="14">
        <f>+G638*3.04%</f>
        <v>3648</v>
      </c>
      <c r="N638" s="14">
        <f>G638*7.09%</f>
        <v>8508</v>
      </c>
      <c r="O638" s="14">
        <v>0</v>
      </c>
      <c r="P638" s="14">
        <f>J638+K638+L638+M638+N638</f>
        <v>25500</v>
      </c>
      <c r="Q638" s="14">
        <f>+AF638</f>
        <v>1830.01</v>
      </c>
      <c r="R638" s="14">
        <f>+J638+M638+O638+Q638+H638+I638</f>
        <v>25731.879999999997</v>
      </c>
      <c r="S638" s="14">
        <f>+N638+L638+K638</f>
        <v>18408</v>
      </c>
      <c r="T638" s="14">
        <f>+G638-R638</f>
        <v>94268.12</v>
      </c>
      <c r="U638" s="60">
        <f>+AH638-T638</f>
        <v>0</v>
      </c>
      <c r="V638" t="s">
        <v>735</v>
      </c>
      <c r="W638" t="s">
        <v>223</v>
      </c>
      <c r="X638" t="s">
        <v>1900</v>
      </c>
      <c r="Y638">
        <v>3</v>
      </c>
      <c r="Z638" s="33">
        <v>120000</v>
      </c>
      <c r="AA638">
        <v>0</v>
      </c>
      <c r="AB638" s="33">
        <v>120000</v>
      </c>
      <c r="AC638" s="33">
        <v>3444</v>
      </c>
      <c r="AD638" s="33">
        <v>16809.87</v>
      </c>
      <c r="AE638" s="33">
        <v>3648</v>
      </c>
      <c r="AF638" s="33">
        <v>1830.01</v>
      </c>
      <c r="AG638" s="33">
        <v>25731.88</v>
      </c>
      <c r="AH638" s="33">
        <v>94268.12</v>
      </c>
      <c r="AI638" s="33" t="s">
        <v>1977</v>
      </c>
      <c r="AJ638" s="33"/>
      <c r="AK638" s="7"/>
      <c r="AL638" s="35"/>
      <c r="AM638" s="35"/>
    </row>
    <row r="639" spans="1:39" ht="15.95" customHeight="1" x14ac:dyDescent="0.25">
      <c r="A639" s="11">
        <f t="shared" si="9"/>
        <v>619</v>
      </c>
      <c r="B639" s="12" t="s">
        <v>428</v>
      </c>
      <c r="C639" s="13" t="s">
        <v>736</v>
      </c>
      <c r="D639" s="13" t="s">
        <v>223</v>
      </c>
      <c r="E639" s="13" t="s">
        <v>29</v>
      </c>
      <c r="F639" s="13" t="s">
        <v>35</v>
      </c>
      <c r="G639" s="14">
        <v>120000</v>
      </c>
      <c r="H639" s="14">
        <v>16413.02</v>
      </c>
      <c r="I639" s="14">
        <v>0</v>
      </c>
      <c r="J639" s="14">
        <f>+G639*2.87%</f>
        <v>3444</v>
      </c>
      <c r="K639" s="14">
        <f>G639*7.1%</f>
        <v>8520</v>
      </c>
      <c r="L639" s="14">
        <f>G639*1.15%</f>
        <v>1380</v>
      </c>
      <c r="M639" s="14">
        <f>+G639*3.04%</f>
        <v>3648</v>
      </c>
      <c r="N639" s="14">
        <f>G639*7.09%</f>
        <v>8508</v>
      </c>
      <c r="O639" s="14">
        <v>1587.38</v>
      </c>
      <c r="P639" s="14">
        <f>J639+K639+L639+M639+N639</f>
        <v>25500</v>
      </c>
      <c r="Q639" s="14">
        <v>2495.0099999999998</v>
      </c>
      <c r="R639" s="14">
        <f>+J639+M639+O639+Q639+H639+I639</f>
        <v>27587.410000000003</v>
      </c>
      <c r="S639" s="14">
        <f>+N639+L639+K639</f>
        <v>18408</v>
      </c>
      <c r="T639" s="14">
        <f>+G639-R639</f>
        <v>92412.59</v>
      </c>
      <c r="U639" s="60">
        <f>+AH639-T639</f>
        <v>0</v>
      </c>
      <c r="V639" t="s">
        <v>736</v>
      </c>
      <c r="W639" t="s">
        <v>223</v>
      </c>
      <c r="X639" t="s">
        <v>1954</v>
      </c>
      <c r="Y639">
        <v>4</v>
      </c>
      <c r="Z639" s="33">
        <v>120000</v>
      </c>
      <c r="AA639">
        <v>0</v>
      </c>
      <c r="AB639" s="33">
        <v>120000</v>
      </c>
      <c r="AC639" s="33">
        <v>3444</v>
      </c>
      <c r="AD639" s="33">
        <v>16413.02</v>
      </c>
      <c r="AE639" s="33">
        <v>3648</v>
      </c>
      <c r="AF639" s="33">
        <v>4082.39</v>
      </c>
      <c r="AG639" s="33">
        <v>27587.41</v>
      </c>
      <c r="AH639" s="33">
        <v>92412.59</v>
      </c>
      <c r="AI639" s="33" t="s">
        <v>1977</v>
      </c>
      <c r="AJ639" s="33"/>
      <c r="AL639" s="35"/>
      <c r="AM639" s="35"/>
    </row>
    <row r="640" spans="1:39" ht="15.95" customHeight="1" x14ac:dyDescent="0.25">
      <c r="A640" s="11">
        <f t="shared" si="9"/>
        <v>620</v>
      </c>
      <c r="B640" s="12" t="s">
        <v>428</v>
      </c>
      <c r="C640" s="13" t="s">
        <v>737</v>
      </c>
      <c r="D640" s="13" t="s">
        <v>223</v>
      </c>
      <c r="E640" s="13" t="s">
        <v>29</v>
      </c>
      <c r="F640" s="13" t="s">
        <v>30</v>
      </c>
      <c r="G640" s="14">
        <v>120000</v>
      </c>
      <c r="H640" s="14">
        <v>16413.02</v>
      </c>
      <c r="I640" s="14">
        <v>0</v>
      </c>
      <c r="J640" s="14">
        <f>+G640*2.87%</f>
        <v>3444</v>
      </c>
      <c r="K640" s="14">
        <f>G640*7.1%</f>
        <v>8520</v>
      </c>
      <c r="L640" s="14">
        <f>G640*1.15%</f>
        <v>1380</v>
      </c>
      <c r="M640" s="14">
        <f>+G640*3.04%</f>
        <v>3648</v>
      </c>
      <c r="N640" s="14">
        <f>G640*7.09%</f>
        <v>8508</v>
      </c>
      <c r="O640" s="14">
        <v>1587.38</v>
      </c>
      <c r="P640" s="14">
        <f>J640+K640+L640+M640+N640</f>
        <v>25500</v>
      </c>
      <c r="Q640" s="14">
        <v>2355.0099999999998</v>
      </c>
      <c r="R640" s="14">
        <f>+J640+M640+O640+Q640+H640+I640</f>
        <v>27447.410000000003</v>
      </c>
      <c r="S640" s="14">
        <f>+N640+L640+K640</f>
        <v>18408</v>
      </c>
      <c r="T640" s="14">
        <f>+G640-R640</f>
        <v>92552.59</v>
      </c>
      <c r="U640" s="60">
        <f>+AH640-T640</f>
        <v>0</v>
      </c>
      <c r="V640" t="s">
        <v>737</v>
      </c>
      <c r="W640" t="s">
        <v>223</v>
      </c>
      <c r="X640" t="s">
        <v>1894</v>
      </c>
      <c r="Y640">
        <v>5</v>
      </c>
      <c r="Z640" s="33">
        <v>120000</v>
      </c>
      <c r="AA640">
        <v>0</v>
      </c>
      <c r="AB640" s="33">
        <v>120000</v>
      </c>
      <c r="AC640" s="33">
        <v>3444</v>
      </c>
      <c r="AD640" s="33">
        <v>16413.02</v>
      </c>
      <c r="AE640" s="33">
        <v>3648</v>
      </c>
      <c r="AF640" s="33">
        <v>3942.39</v>
      </c>
      <c r="AG640" s="33">
        <v>27447.41</v>
      </c>
      <c r="AH640" s="33">
        <v>92552.59</v>
      </c>
      <c r="AI640" s="33" t="s">
        <v>1977</v>
      </c>
      <c r="AJ640" s="33"/>
      <c r="AL640" s="35"/>
      <c r="AM640" s="35"/>
    </row>
    <row r="641" spans="1:39" ht="15.95" customHeight="1" x14ac:dyDescent="0.25">
      <c r="A641" s="11">
        <f t="shared" si="9"/>
        <v>621</v>
      </c>
      <c r="B641" s="12" t="s">
        <v>428</v>
      </c>
      <c r="C641" s="13" t="s">
        <v>738</v>
      </c>
      <c r="D641" s="13" t="s">
        <v>223</v>
      </c>
      <c r="E641" s="13" t="s">
        <v>29</v>
      </c>
      <c r="F641" s="13" t="s">
        <v>30</v>
      </c>
      <c r="G641" s="14">
        <v>120000</v>
      </c>
      <c r="H641" s="14">
        <v>15222.49</v>
      </c>
      <c r="I641" s="14">
        <v>0</v>
      </c>
      <c r="J641" s="14">
        <f>+G641*2.87%</f>
        <v>3444</v>
      </c>
      <c r="K641" s="14">
        <f>G641*7.1%</f>
        <v>8520</v>
      </c>
      <c r="L641" s="14">
        <f>G641*1.15%</f>
        <v>1380</v>
      </c>
      <c r="M641" s="14">
        <f>+G641*3.04%</f>
        <v>3648</v>
      </c>
      <c r="N641" s="14">
        <f>G641*7.09%</f>
        <v>8508</v>
      </c>
      <c r="O641" s="14">
        <v>6349.52</v>
      </c>
      <c r="P641" s="14">
        <f>J641+K641+L641+M641+N641</f>
        <v>25500</v>
      </c>
      <c r="Q641" s="14">
        <v>9130.01</v>
      </c>
      <c r="R641" s="14">
        <f>+J641+M641+O641+Q641+H641+I641</f>
        <v>37794.019999999997</v>
      </c>
      <c r="S641" s="14">
        <f>+N641+L641+K641</f>
        <v>18408</v>
      </c>
      <c r="T641" s="14">
        <f>+G641-R641</f>
        <v>82205.98000000001</v>
      </c>
      <c r="U641" s="60">
        <f>+AH641-T641</f>
        <v>0</v>
      </c>
      <c r="V641" t="s">
        <v>738</v>
      </c>
      <c r="W641" t="s">
        <v>223</v>
      </c>
      <c r="X641" t="s">
        <v>1909</v>
      </c>
      <c r="Y641">
        <v>6</v>
      </c>
      <c r="Z641" s="33">
        <v>120000</v>
      </c>
      <c r="AA641">
        <v>0</v>
      </c>
      <c r="AB641" s="33">
        <v>120000</v>
      </c>
      <c r="AC641" s="33">
        <v>3444</v>
      </c>
      <c r="AD641" s="33">
        <v>15222.49</v>
      </c>
      <c r="AE641" s="33">
        <v>3648</v>
      </c>
      <c r="AF641" s="33">
        <v>15479.53</v>
      </c>
      <c r="AG641" s="33">
        <v>37794.019999999997</v>
      </c>
      <c r="AH641" s="33">
        <v>82205.98</v>
      </c>
      <c r="AI641" s="33" t="s">
        <v>1977</v>
      </c>
      <c r="AJ641" s="33"/>
      <c r="AL641" s="35"/>
      <c r="AM641" s="35"/>
    </row>
    <row r="642" spans="1:39" s="3" customFormat="1" ht="12.75" customHeight="1" x14ac:dyDescent="0.25">
      <c r="A642" s="11">
        <f t="shared" si="9"/>
        <v>622</v>
      </c>
      <c r="B642" s="12" t="s">
        <v>739</v>
      </c>
      <c r="C642" s="13" t="s">
        <v>740</v>
      </c>
      <c r="D642" s="13" t="s">
        <v>103</v>
      </c>
      <c r="E642" s="13" t="s">
        <v>29</v>
      </c>
      <c r="F642" s="13" t="s">
        <v>35</v>
      </c>
      <c r="G642" s="14">
        <v>30000</v>
      </c>
      <c r="H642" s="14">
        <v>0</v>
      </c>
      <c r="I642" s="14">
        <v>0</v>
      </c>
      <c r="J642" s="14">
        <f>+G642*2.87%</f>
        <v>861</v>
      </c>
      <c r="K642" s="14">
        <f>G642*7.1%</f>
        <v>2130</v>
      </c>
      <c r="L642" s="14">
        <f>G642*1.15%</f>
        <v>345</v>
      </c>
      <c r="M642" s="14">
        <f>+G642*3.04%</f>
        <v>912</v>
      </c>
      <c r="N642" s="14">
        <f>G642*7.09%</f>
        <v>2127</v>
      </c>
      <c r="O642" s="14">
        <v>0</v>
      </c>
      <c r="P642" s="14">
        <f>J642+K642+L642+M642+N642</f>
        <v>6375</v>
      </c>
      <c r="Q642" s="14">
        <f>+AF642</f>
        <v>0</v>
      </c>
      <c r="R642" s="14">
        <f>+J642+M642+O642+Q642+H642+I642</f>
        <v>1773</v>
      </c>
      <c r="S642" s="14">
        <f>+N642+L642+K642</f>
        <v>4602</v>
      </c>
      <c r="T642" s="14">
        <f>+G642-R642</f>
        <v>28227</v>
      </c>
      <c r="U642" s="60">
        <f>+AH642-T642</f>
        <v>0</v>
      </c>
      <c r="V642" t="s">
        <v>740</v>
      </c>
      <c r="W642" t="s">
        <v>103</v>
      </c>
      <c r="X642" t="s">
        <v>1429</v>
      </c>
      <c r="Y642">
        <v>2</v>
      </c>
      <c r="Z642" s="33">
        <v>30000</v>
      </c>
      <c r="AA642">
        <v>0</v>
      </c>
      <c r="AB642" s="33">
        <v>30000</v>
      </c>
      <c r="AC642">
        <v>861</v>
      </c>
      <c r="AD642">
        <v>0</v>
      </c>
      <c r="AE642">
        <v>912</v>
      </c>
      <c r="AF642">
        <v>0</v>
      </c>
      <c r="AG642" s="33">
        <v>1773</v>
      </c>
      <c r="AH642" s="33">
        <v>28227</v>
      </c>
      <c r="AI642" s="33" t="s">
        <v>1975</v>
      </c>
      <c r="AJ642" s="33"/>
      <c r="AK642" s="7"/>
      <c r="AL642" s="35"/>
      <c r="AM642" s="35"/>
    </row>
    <row r="643" spans="1:39" ht="15.95" customHeight="1" x14ac:dyDescent="0.25">
      <c r="A643" s="26"/>
      <c r="B643" s="27" t="s">
        <v>741</v>
      </c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60">
        <f>+AH643-T643</f>
        <v>0</v>
      </c>
      <c r="V643" s="33"/>
      <c r="W643"/>
      <c r="X643"/>
      <c r="Y643"/>
      <c r="Z643"/>
      <c r="AA643" s="33"/>
      <c r="AB643"/>
      <c r="AC643" s="33"/>
      <c r="AD643" s="33"/>
      <c r="AE643" s="33"/>
      <c r="AF643" s="33"/>
      <c r="AG643" s="33"/>
      <c r="AH643" s="33"/>
      <c r="AI643" s="33"/>
      <c r="AJ643" s="33"/>
      <c r="AL643" s="35"/>
      <c r="AM643" s="35"/>
    </row>
    <row r="644" spans="1:39" ht="15.95" customHeight="1" x14ac:dyDescent="0.25">
      <c r="A644" s="11">
        <v>623</v>
      </c>
      <c r="B644" s="12" t="s">
        <v>325</v>
      </c>
      <c r="C644" s="13" t="s">
        <v>742</v>
      </c>
      <c r="D644" s="13" t="s">
        <v>258</v>
      </c>
      <c r="E644" s="13" t="s">
        <v>29</v>
      </c>
      <c r="F644" s="13" t="s">
        <v>30</v>
      </c>
      <c r="G644" s="14">
        <v>40000</v>
      </c>
      <c r="H644" s="14">
        <v>204.54</v>
      </c>
      <c r="I644" s="14">
        <v>0</v>
      </c>
      <c r="J644" s="14">
        <f>+G644*2.87%</f>
        <v>1148</v>
      </c>
      <c r="K644" s="14">
        <f>G644*7.1%</f>
        <v>2839.9999999999995</v>
      </c>
      <c r="L644" s="14">
        <f>G644*1.15%</f>
        <v>460</v>
      </c>
      <c r="M644" s="14">
        <f>+G644*3.04%</f>
        <v>1216</v>
      </c>
      <c r="N644" s="14">
        <f>G644*7.09%</f>
        <v>2836</v>
      </c>
      <c r="O644" s="14">
        <v>1597.31</v>
      </c>
      <c r="P644" s="14">
        <f>J644+K644+L644+M644+N644</f>
        <v>8500</v>
      </c>
      <c r="Q644" s="14">
        <v>21921.15</v>
      </c>
      <c r="R644" s="14">
        <f>+J644+M644+O644+Q644+H644+I644</f>
        <v>26087.000000000004</v>
      </c>
      <c r="S644" s="14">
        <f>+N644+L644+K644</f>
        <v>6136</v>
      </c>
      <c r="T644" s="14">
        <f>+G644-R644</f>
        <v>13912.999999999996</v>
      </c>
      <c r="U644" s="60">
        <f>+AH644-T644</f>
        <v>0</v>
      </c>
      <c r="V644" t="s">
        <v>742</v>
      </c>
      <c r="W644" t="s">
        <v>258</v>
      </c>
      <c r="X644" t="s">
        <v>1634</v>
      </c>
      <c r="Y644">
        <v>2</v>
      </c>
      <c r="Z644" s="33">
        <v>40000</v>
      </c>
      <c r="AA644">
        <v>0</v>
      </c>
      <c r="AB644" s="33">
        <v>40000</v>
      </c>
      <c r="AC644" s="33">
        <v>1148</v>
      </c>
      <c r="AD644">
        <v>204.54</v>
      </c>
      <c r="AE644" s="33">
        <v>1216</v>
      </c>
      <c r="AF644" s="33">
        <v>23518.46</v>
      </c>
      <c r="AG644" s="33">
        <v>26087</v>
      </c>
      <c r="AH644" s="33">
        <v>13913</v>
      </c>
      <c r="AI644" s="33" t="s">
        <v>1975</v>
      </c>
      <c r="AJ644" s="33"/>
      <c r="AL644" s="35"/>
      <c r="AM644" s="35"/>
    </row>
    <row r="645" spans="1:39" ht="15.95" customHeight="1" x14ac:dyDescent="0.25">
      <c r="A645" s="11">
        <f t="shared" si="9"/>
        <v>624</v>
      </c>
      <c r="B645" s="12" t="s">
        <v>352</v>
      </c>
      <c r="C645" s="13" t="s">
        <v>743</v>
      </c>
      <c r="D645" s="13" t="s">
        <v>223</v>
      </c>
      <c r="E645" s="13" t="s">
        <v>29</v>
      </c>
      <c r="F645" s="13" t="s">
        <v>30</v>
      </c>
      <c r="G645" s="14">
        <v>120000</v>
      </c>
      <c r="H645" s="14">
        <v>16016.18</v>
      </c>
      <c r="I645" s="14">
        <v>0</v>
      </c>
      <c r="J645" s="14">
        <f>+G645*2.87%</f>
        <v>3444</v>
      </c>
      <c r="K645" s="14">
        <f>G645*7.1%</f>
        <v>8520</v>
      </c>
      <c r="L645" s="14">
        <f>G645*1.15%</f>
        <v>1380</v>
      </c>
      <c r="M645" s="14">
        <f>+G645*3.04%</f>
        <v>3648</v>
      </c>
      <c r="N645" s="14">
        <f>G645*7.09%</f>
        <v>8508</v>
      </c>
      <c r="O645" s="14">
        <v>3174.76</v>
      </c>
      <c r="P645" s="14">
        <f>J645+K645+L645+M645+N645</f>
        <v>25500</v>
      </c>
      <c r="Q645" s="14">
        <v>1830.0100000000002</v>
      </c>
      <c r="R645" s="14">
        <f>+J645+M645+O645+Q645+H645+I645</f>
        <v>28112.95</v>
      </c>
      <c r="S645" s="14">
        <f>+N645+L645+K645</f>
        <v>18408</v>
      </c>
      <c r="T645" s="14">
        <f>+G645-R645</f>
        <v>91887.05</v>
      </c>
      <c r="U645" s="60">
        <f>+AH645-T645</f>
        <v>0</v>
      </c>
      <c r="V645" t="s">
        <v>743</v>
      </c>
      <c r="W645" t="s">
        <v>223</v>
      </c>
      <c r="X645" t="s">
        <v>1944</v>
      </c>
      <c r="Y645">
        <v>1</v>
      </c>
      <c r="Z645" s="33">
        <v>120000</v>
      </c>
      <c r="AA645">
        <v>0</v>
      </c>
      <c r="AB645" s="33">
        <v>120000</v>
      </c>
      <c r="AC645" s="33">
        <v>3444</v>
      </c>
      <c r="AD645" s="33">
        <v>16016.18</v>
      </c>
      <c r="AE645" s="33">
        <v>3648</v>
      </c>
      <c r="AF645" s="33">
        <v>5004.7700000000004</v>
      </c>
      <c r="AG645" s="33">
        <v>28112.95</v>
      </c>
      <c r="AH645" s="33">
        <v>91887.05</v>
      </c>
      <c r="AI645" s="33" t="s">
        <v>1977</v>
      </c>
      <c r="AJ645" s="33"/>
      <c r="AL645" s="35"/>
      <c r="AM645" s="35"/>
    </row>
    <row r="646" spans="1:39" ht="15.95" customHeight="1" x14ac:dyDescent="0.25">
      <c r="A646" s="11">
        <f t="shared" si="9"/>
        <v>625</v>
      </c>
      <c r="B646" s="12" t="s">
        <v>352</v>
      </c>
      <c r="C646" s="13" t="s">
        <v>744</v>
      </c>
      <c r="D646" s="13" t="s">
        <v>140</v>
      </c>
      <c r="E646" s="13" t="s">
        <v>44</v>
      </c>
      <c r="F646" s="13" t="s">
        <v>35</v>
      </c>
      <c r="G646" s="14">
        <v>45000</v>
      </c>
      <c r="H646" s="14">
        <v>1148.33</v>
      </c>
      <c r="I646" s="14">
        <v>0</v>
      </c>
      <c r="J646" s="14">
        <f>+G646*2.87%</f>
        <v>1291.5</v>
      </c>
      <c r="K646" s="14">
        <f>G646*7.1%</f>
        <v>3194.9999999999995</v>
      </c>
      <c r="L646" s="14">
        <f>G646*1.15%</f>
        <v>517.5</v>
      </c>
      <c r="M646" s="14">
        <f>+G646*3.04%</f>
        <v>1368</v>
      </c>
      <c r="N646" s="14">
        <f>G646*7.09%</f>
        <v>3190.5</v>
      </c>
      <c r="O646" s="14">
        <v>0</v>
      </c>
      <c r="P646" s="14">
        <f>J646+K646+L646+M646+N646</f>
        <v>9562.5</v>
      </c>
      <c r="Q646" s="14">
        <f>+AF646</f>
        <v>0</v>
      </c>
      <c r="R646" s="14">
        <f>+J646+M646+O646+Q646+H646+I646</f>
        <v>3807.83</v>
      </c>
      <c r="S646" s="14">
        <f>+N646+L646+K646</f>
        <v>6903</v>
      </c>
      <c r="T646" s="14">
        <f>+G646-R646</f>
        <v>41192.17</v>
      </c>
      <c r="U646" s="60">
        <f>+AH646-T646</f>
        <v>0</v>
      </c>
      <c r="V646" t="s">
        <v>744</v>
      </c>
      <c r="W646" t="s">
        <v>140</v>
      </c>
      <c r="X646" t="s">
        <v>1632</v>
      </c>
      <c r="Y646">
        <v>3</v>
      </c>
      <c r="Z646" s="33">
        <v>45000</v>
      </c>
      <c r="AA646">
        <v>0</v>
      </c>
      <c r="AB646" s="33">
        <v>45000</v>
      </c>
      <c r="AC646" s="33">
        <v>1291.5</v>
      </c>
      <c r="AD646" s="33">
        <v>1148.33</v>
      </c>
      <c r="AE646" s="33">
        <v>1368</v>
      </c>
      <c r="AF646">
        <v>0</v>
      </c>
      <c r="AG646" s="33">
        <v>3807.83</v>
      </c>
      <c r="AH646" s="33">
        <v>41192.17</v>
      </c>
      <c r="AI646" s="33" t="s">
        <v>1975</v>
      </c>
      <c r="AJ646" s="33"/>
      <c r="AL646" s="35"/>
      <c r="AM646" s="35"/>
    </row>
    <row r="647" spans="1:39" s="3" customFormat="1" ht="12.75" customHeight="1" x14ac:dyDescent="0.25">
      <c r="A647" s="11">
        <f t="shared" si="9"/>
        <v>626</v>
      </c>
      <c r="B647" s="12" t="s">
        <v>352</v>
      </c>
      <c r="C647" s="13" t="s">
        <v>746</v>
      </c>
      <c r="D647" s="13" t="s">
        <v>140</v>
      </c>
      <c r="E647" s="13" t="s">
        <v>44</v>
      </c>
      <c r="F647" s="13" t="s">
        <v>35</v>
      </c>
      <c r="G647" s="14">
        <v>45000</v>
      </c>
      <c r="H647" s="14">
        <v>1148.33</v>
      </c>
      <c r="I647" s="14">
        <v>0</v>
      </c>
      <c r="J647" s="14">
        <f>+G647*2.87%</f>
        <v>1291.5</v>
      </c>
      <c r="K647" s="14">
        <f>G647*7.1%</f>
        <v>3194.9999999999995</v>
      </c>
      <c r="L647" s="14">
        <f>G647*1.15%</f>
        <v>517.5</v>
      </c>
      <c r="M647" s="14">
        <f>+G647*3.04%</f>
        <v>1368</v>
      </c>
      <c r="N647" s="14">
        <f>G647*7.09%</f>
        <v>3190.5</v>
      </c>
      <c r="O647" s="14">
        <v>0</v>
      </c>
      <c r="P647" s="14">
        <f>J647+K647+L647+M647+N647</f>
        <v>9562.5</v>
      </c>
      <c r="Q647" s="14">
        <f>+AF647</f>
        <v>0</v>
      </c>
      <c r="R647" s="14">
        <f>+J647+M647+O647+Q647+H647+I647</f>
        <v>3807.83</v>
      </c>
      <c r="S647" s="14">
        <f>+N647+L647+K647</f>
        <v>6903</v>
      </c>
      <c r="T647" s="14">
        <f>+G647-R647</f>
        <v>41192.17</v>
      </c>
      <c r="U647" s="60">
        <f>+AH647-T647</f>
        <v>0</v>
      </c>
      <c r="V647" t="s">
        <v>746</v>
      </c>
      <c r="W647" t="s">
        <v>140</v>
      </c>
      <c r="X647" t="s">
        <v>1700</v>
      </c>
      <c r="Y647">
        <v>5</v>
      </c>
      <c r="Z647" s="33">
        <v>45000</v>
      </c>
      <c r="AA647">
        <v>0</v>
      </c>
      <c r="AB647" s="33">
        <v>45000</v>
      </c>
      <c r="AC647" s="33">
        <v>1291.5</v>
      </c>
      <c r="AD647" s="33">
        <v>1148.33</v>
      </c>
      <c r="AE647" s="33">
        <v>1368</v>
      </c>
      <c r="AF647">
        <v>0</v>
      </c>
      <c r="AG647" s="33">
        <v>3807.83</v>
      </c>
      <c r="AH647" s="33">
        <v>41192.17</v>
      </c>
      <c r="AI647" s="33" t="s">
        <v>1975</v>
      </c>
      <c r="AJ647" s="33"/>
      <c r="AK647" s="7"/>
      <c r="AL647" s="35"/>
      <c r="AM647" s="35"/>
    </row>
    <row r="648" spans="1:39" ht="15.95" customHeight="1" x14ac:dyDescent="0.25">
      <c r="A648" s="11">
        <f t="shared" si="9"/>
        <v>627</v>
      </c>
      <c r="B648" s="12" t="s">
        <v>747</v>
      </c>
      <c r="C648" s="13" t="s">
        <v>748</v>
      </c>
      <c r="D648" s="13" t="s">
        <v>749</v>
      </c>
      <c r="E648" s="13" t="s">
        <v>44</v>
      </c>
      <c r="F648" s="13" t="s">
        <v>30</v>
      </c>
      <c r="G648" s="14">
        <v>45000</v>
      </c>
      <c r="H648" s="14">
        <v>1148.33</v>
      </c>
      <c r="I648" s="14">
        <v>0</v>
      </c>
      <c r="J648" s="14">
        <f>+G648*2.87%</f>
        <v>1291.5</v>
      </c>
      <c r="K648" s="14">
        <f>G648*7.1%</f>
        <v>3194.9999999999995</v>
      </c>
      <c r="L648" s="14">
        <f>G648*1.15%</f>
        <v>517.5</v>
      </c>
      <c r="M648" s="14">
        <f>+G648*3.04%</f>
        <v>1368</v>
      </c>
      <c r="N648" s="14">
        <f>G648*7.09%</f>
        <v>3190.5</v>
      </c>
      <c r="O648" s="14">
        <v>0</v>
      </c>
      <c r="P648" s="14">
        <f>J648+K648+L648+M648+N648</f>
        <v>9562.5</v>
      </c>
      <c r="Q648" s="14">
        <f>+AF648</f>
        <v>0</v>
      </c>
      <c r="R648" s="14">
        <f>+J648+M648+O648+Q648+H648+I648</f>
        <v>3807.83</v>
      </c>
      <c r="S648" s="14">
        <f>+N648+L648+K648</f>
        <v>6903</v>
      </c>
      <c r="T648" s="14">
        <f>+G648-R648</f>
        <v>41192.17</v>
      </c>
      <c r="U648" s="60">
        <f>+AH648-T648</f>
        <v>0</v>
      </c>
      <c r="V648" t="s">
        <v>748</v>
      </c>
      <c r="W648" t="s">
        <v>749</v>
      </c>
      <c r="X648" t="s">
        <v>1639</v>
      </c>
      <c r="Y648">
        <v>4</v>
      </c>
      <c r="Z648" s="33">
        <v>45000</v>
      </c>
      <c r="AA648">
        <v>0</v>
      </c>
      <c r="AB648" s="33">
        <v>45000</v>
      </c>
      <c r="AC648" s="33">
        <v>1291.5</v>
      </c>
      <c r="AD648" s="33">
        <v>1148.33</v>
      </c>
      <c r="AE648" s="33">
        <v>1368</v>
      </c>
      <c r="AF648">
        <v>0</v>
      </c>
      <c r="AG648" s="33">
        <v>3807.83</v>
      </c>
      <c r="AH648" s="33">
        <v>41192.17</v>
      </c>
      <c r="AI648" s="33" t="s">
        <v>1975</v>
      </c>
      <c r="AJ648" s="33"/>
      <c r="AL648" s="35"/>
      <c r="AM648" s="35"/>
    </row>
    <row r="649" spans="1:39" ht="15.95" customHeight="1" x14ac:dyDescent="0.25">
      <c r="A649" s="11">
        <f t="shared" si="9"/>
        <v>628</v>
      </c>
      <c r="B649" s="12" t="s">
        <v>747</v>
      </c>
      <c r="C649" s="13" t="s">
        <v>978</v>
      </c>
      <c r="D649" s="13" t="s">
        <v>1071</v>
      </c>
      <c r="E649" s="13" t="s">
        <v>44</v>
      </c>
      <c r="F649" s="13" t="s">
        <v>30</v>
      </c>
      <c r="G649" s="14">
        <v>75000</v>
      </c>
      <c r="H649" s="14">
        <v>6309.38</v>
      </c>
      <c r="I649" s="14">
        <v>0</v>
      </c>
      <c r="J649" s="14">
        <f>+G649*2.87%</f>
        <v>2152.5</v>
      </c>
      <c r="K649" s="14">
        <f>G649*7.1%</f>
        <v>5324.9999999999991</v>
      </c>
      <c r="L649" s="14">
        <f>G649*1.15%</f>
        <v>862.5</v>
      </c>
      <c r="M649" s="14">
        <f>+G649*3.04%</f>
        <v>2280</v>
      </c>
      <c r="N649" s="14">
        <f>G649*7.09%</f>
        <v>5317.5</v>
      </c>
      <c r="O649" s="14">
        <v>0</v>
      </c>
      <c r="P649" s="14">
        <f>J649+K649+L649+M649+N649</f>
        <v>15937.5</v>
      </c>
      <c r="Q649" s="14">
        <f>+AF649</f>
        <v>0</v>
      </c>
      <c r="R649" s="14">
        <f>+J649+M649+O649+Q649+H649+I649</f>
        <v>10741.880000000001</v>
      </c>
      <c r="S649" s="14">
        <f>+N649+L649+K649</f>
        <v>11505</v>
      </c>
      <c r="T649" s="14">
        <f>+G649-R649</f>
        <v>64258.119999999995</v>
      </c>
      <c r="U649" s="60">
        <f>+AH649-T649</f>
        <v>0</v>
      </c>
      <c r="V649" t="s">
        <v>978</v>
      </c>
      <c r="W649" t="s">
        <v>1071</v>
      </c>
      <c r="X649" t="s">
        <v>1384</v>
      </c>
      <c r="Y649">
        <v>7</v>
      </c>
      <c r="Z649" s="33">
        <v>75000</v>
      </c>
      <c r="AA649">
        <v>0</v>
      </c>
      <c r="AB649" s="33">
        <v>75000</v>
      </c>
      <c r="AC649" s="33">
        <v>2152.5</v>
      </c>
      <c r="AD649" s="33">
        <v>6309.38</v>
      </c>
      <c r="AE649" s="33">
        <v>2280</v>
      </c>
      <c r="AF649">
        <v>0</v>
      </c>
      <c r="AG649" s="33">
        <v>10741.88</v>
      </c>
      <c r="AH649" s="33">
        <v>64258.12</v>
      </c>
      <c r="AI649" s="33" t="s">
        <v>1975</v>
      </c>
      <c r="AJ649" s="33"/>
      <c r="AL649" s="35"/>
      <c r="AM649" s="35"/>
    </row>
    <row r="650" spans="1:39" ht="15.95" customHeight="1" x14ac:dyDescent="0.25">
      <c r="A650" s="11">
        <f t="shared" si="9"/>
        <v>629</v>
      </c>
      <c r="B650" s="12" t="s">
        <v>329</v>
      </c>
      <c r="C650" s="13" t="s">
        <v>750</v>
      </c>
      <c r="D650" s="13" t="s">
        <v>236</v>
      </c>
      <c r="E650" s="13" t="s">
        <v>44</v>
      </c>
      <c r="F650" s="13" t="s">
        <v>30</v>
      </c>
      <c r="G650" s="14">
        <v>65000</v>
      </c>
      <c r="H650" s="14">
        <v>4427.58</v>
      </c>
      <c r="I650" s="14">
        <v>0</v>
      </c>
      <c r="J650" s="14">
        <f>+G650*2.87%</f>
        <v>1865.5</v>
      </c>
      <c r="K650" s="14">
        <f>G650*7.1%</f>
        <v>4615</v>
      </c>
      <c r="L650" s="14">
        <f>G650*1.15%</f>
        <v>747.5</v>
      </c>
      <c r="M650" s="14">
        <f>+G650*3.04%</f>
        <v>1976</v>
      </c>
      <c r="N650" s="14">
        <f>G650*7.09%</f>
        <v>4608.5</v>
      </c>
      <c r="O650" s="14">
        <v>0</v>
      </c>
      <c r="P650" s="14">
        <f>J650+K650+L650+M650+N650</f>
        <v>13812.5</v>
      </c>
      <c r="Q650" s="14">
        <f>+AF650</f>
        <v>2996</v>
      </c>
      <c r="R650" s="14">
        <f>+J650+M650+O650+Q650+H650+I650</f>
        <v>11265.08</v>
      </c>
      <c r="S650" s="14">
        <f>+N650+L650+K650</f>
        <v>9971</v>
      </c>
      <c r="T650" s="14">
        <f>+G650-R650</f>
        <v>53734.92</v>
      </c>
      <c r="U650" s="60">
        <f>+AH650-T650</f>
        <v>0</v>
      </c>
      <c r="V650" t="s">
        <v>750</v>
      </c>
      <c r="W650" t="s">
        <v>236</v>
      </c>
      <c r="X650" t="s">
        <v>1596</v>
      </c>
      <c r="Y650">
        <v>10</v>
      </c>
      <c r="Z650" s="33">
        <v>65000</v>
      </c>
      <c r="AA650">
        <v>0</v>
      </c>
      <c r="AB650" s="33">
        <v>65000</v>
      </c>
      <c r="AC650" s="33">
        <v>1865.5</v>
      </c>
      <c r="AD650" s="33">
        <v>4427.58</v>
      </c>
      <c r="AE650" s="33">
        <v>1976</v>
      </c>
      <c r="AF650" s="33">
        <v>2996</v>
      </c>
      <c r="AG650" s="33">
        <v>11265.08</v>
      </c>
      <c r="AH650" s="33">
        <v>53734.92</v>
      </c>
      <c r="AI650" s="33" t="s">
        <v>1975</v>
      </c>
      <c r="AJ650" s="33"/>
      <c r="AL650" s="35"/>
      <c r="AM650" s="35"/>
    </row>
    <row r="651" spans="1:39" ht="15.95" customHeight="1" x14ac:dyDescent="0.25">
      <c r="A651" s="11">
        <f t="shared" si="9"/>
        <v>630</v>
      </c>
      <c r="B651" s="12" t="s">
        <v>329</v>
      </c>
      <c r="C651" s="13" t="s">
        <v>751</v>
      </c>
      <c r="D651" s="13" t="s">
        <v>32</v>
      </c>
      <c r="E651" s="13" t="s">
        <v>29</v>
      </c>
      <c r="F651" s="13" t="s">
        <v>30</v>
      </c>
      <c r="G651" s="14">
        <v>30000</v>
      </c>
      <c r="H651" s="14">
        <v>0</v>
      </c>
      <c r="I651" s="14">
        <v>0</v>
      </c>
      <c r="J651" s="14">
        <f>+G651*2.87%</f>
        <v>861</v>
      </c>
      <c r="K651" s="14">
        <f>G651*7.1%</f>
        <v>2130</v>
      </c>
      <c r="L651" s="14">
        <f>G651*1.15%</f>
        <v>345</v>
      </c>
      <c r="M651" s="14">
        <f>+G651*3.04%</f>
        <v>912</v>
      </c>
      <c r="N651" s="14">
        <f>G651*7.09%</f>
        <v>2127</v>
      </c>
      <c r="O651" s="14">
        <f>1587.38*2</f>
        <v>3174.76</v>
      </c>
      <c r="P651" s="14">
        <f>J651+K651+L651+M651+N651</f>
        <v>6375</v>
      </c>
      <c r="Q651" s="14">
        <v>0</v>
      </c>
      <c r="R651" s="14">
        <f>+J651+M651+O651+Q651+H651+I651</f>
        <v>4947.76</v>
      </c>
      <c r="S651" s="14">
        <f>+N651+L651+K651</f>
        <v>4602</v>
      </c>
      <c r="T651" s="14">
        <f>+G651-R651</f>
        <v>25052.239999999998</v>
      </c>
      <c r="U651" s="60">
        <f>+AH651-T651</f>
        <v>0</v>
      </c>
      <c r="V651" t="s">
        <v>751</v>
      </c>
      <c r="W651" t="s">
        <v>32</v>
      </c>
      <c r="X651" t="s">
        <v>1589</v>
      </c>
      <c r="Y651">
        <v>6</v>
      </c>
      <c r="Z651" s="33">
        <v>30000</v>
      </c>
      <c r="AA651">
        <v>0</v>
      </c>
      <c r="AB651" s="33">
        <v>30000</v>
      </c>
      <c r="AC651">
        <v>861</v>
      </c>
      <c r="AD651">
        <v>0</v>
      </c>
      <c r="AE651">
        <v>912</v>
      </c>
      <c r="AF651" s="33">
        <v>3174.76</v>
      </c>
      <c r="AG651" s="33">
        <v>4947.76</v>
      </c>
      <c r="AH651" s="33">
        <v>25052.240000000002</v>
      </c>
      <c r="AI651" s="33" t="s">
        <v>1975</v>
      </c>
      <c r="AJ651" s="33"/>
      <c r="AL651" s="35"/>
      <c r="AM651" s="35"/>
    </row>
    <row r="652" spans="1:39" ht="15.95" customHeight="1" x14ac:dyDescent="0.25">
      <c r="A652" s="11">
        <f t="shared" si="9"/>
        <v>631</v>
      </c>
      <c r="B652" s="12" t="s">
        <v>329</v>
      </c>
      <c r="C652" s="13" t="s">
        <v>752</v>
      </c>
      <c r="D652" s="13" t="s">
        <v>1072</v>
      </c>
      <c r="E652" s="13" t="s">
        <v>44</v>
      </c>
      <c r="F652" s="13" t="s">
        <v>30</v>
      </c>
      <c r="G652" s="14">
        <v>90000</v>
      </c>
      <c r="H652" s="14">
        <v>16104.19</v>
      </c>
      <c r="I652" s="14">
        <v>0</v>
      </c>
      <c r="J652" s="14">
        <f>+G652*2.87%</f>
        <v>2583</v>
      </c>
      <c r="K652" s="14">
        <f>G652*7.1%</f>
        <v>6389.9999999999991</v>
      </c>
      <c r="L652" s="14">
        <f>G652*1.15%</f>
        <v>1035</v>
      </c>
      <c r="M652" s="14">
        <f>+G652*3.04%</f>
        <v>2736</v>
      </c>
      <c r="N652" s="14">
        <f>G652*7.09%</f>
        <v>6381</v>
      </c>
      <c r="O652" s="14">
        <v>0</v>
      </c>
      <c r="P652" s="14">
        <f>J652+K652+L652+M652+N652</f>
        <v>19125</v>
      </c>
      <c r="Q652" s="14">
        <f>+AF652</f>
        <v>0</v>
      </c>
      <c r="R652" s="14">
        <f>+J652+M652+O652+Q652+H652+I652</f>
        <v>21423.190000000002</v>
      </c>
      <c r="S652" s="14">
        <f>+N652+L652+K652</f>
        <v>13806</v>
      </c>
      <c r="T652" s="14">
        <f>+G652-R652</f>
        <v>68576.81</v>
      </c>
      <c r="U652" s="60">
        <f>+AH652-T652</f>
        <v>0</v>
      </c>
      <c r="V652" t="s">
        <v>752</v>
      </c>
      <c r="W652" t="s">
        <v>1072</v>
      </c>
      <c r="X652" t="s">
        <v>1461</v>
      </c>
      <c r="Y652">
        <v>11</v>
      </c>
      <c r="Z652" s="33">
        <v>90000</v>
      </c>
      <c r="AA652">
        <v>0</v>
      </c>
      <c r="AB652" s="33">
        <v>90000</v>
      </c>
      <c r="AC652" s="33">
        <v>2583</v>
      </c>
      <c r="AD652" s="33">
        <v>16104.19</v>
      </c>
      <c r="AE652" s="33">
        <v>2736</v>
      </c>
      <c r="AF652">
        <v>0</v>
      </c>
      <c r="AG652" s="33">
        <v>21423.19</v>
      </c>
      <c r="AH652" s="33">
        <v>68576.81</v>
      </c>
      <c r="AI652" s="33" t="s">
        <v>1975</v>
      </c>
      <c r="AJ652" s="33"/>
      <c r="AL652" s="35"/>
      <c r="AM652" s="35"/>
    </row>
    <row r="653" spans="1:39" ht="15.95" customHeight="1" x14ac:dyDescent="0.25">
      <c r="A653" s="11">
        <f t="shared" si="9"/>
        <v>632</v>
      </c>
      <c r="B653" s="12" t="s">
        <v>329</v>
      </c>
      <c r="C653" s="13" t="s">
        <v>753</v>
      </c>
      <c r="D653" s="13" t="s">
        <v>1063</v>
      </c>
      <c r="E653" s="13" t="s">
        <v>29</v>
      </c>
      <c r="F653" s="13" t="s">
        <v>35</v>
      </c>
      <c r="G653" s="14">
        <v>34500</v>
      </c>
      <c r="H653" s="14">
        <v>0</v>
      </c>
      <c r="I653" s="14">
        <v>0</v>
      </c>
      <c r="J653" s="14">
        <f>+G653*2.87%</f>
        <v>990.15</v>
      </c>
      <c r="K653" s="14">
        <f>G653*7.1%</f>
        <v>2449.5</v>
      </c>
      <c r="L653" s="14">
        <f>G653*1.15%</f>
        <v>396.75</v>
      </c>
      <c r="M653" s="14">
        <f>+G653*3.04%</f>
        <v>1048.8</v>
      </c>
      <c r="N653" s="14">
        <f>G653*7.09%</f>
        <v>2446.0500000000002</v>
      </c>
      <c r="O653" s="14">
        <v>0</v>
      </c>
      <c r="P653" s="14">
        <f>J653+K653+L653+M653+N653</f>
        <v>7331.25</v>
      </c>
      <c r="Q653" s="14">
        <f>+AF653</f>
        <v>0</v>
      </c>
      <c r="R653" s="14">
        <f>+J653+M653+O653+Q653+H653+I653</f>
        <v>2038.9499999999998</v>
      </c>
      <c r="S653" s="14">
        <f>+N653+L653+K653</f>
        <v>5292.3</v>
      </c>
      <c r="T653" s="14">
        <f>+G653-R653</f>
        <v>32461.05</v>
      </c>
      <c r="U653" s="60">
        <f>+AH653-T653</f>
        <v>0</v>
      </c>
      <c r="V653" t="s">
        <v>753</v>
      </c>
      <c r="W653" t="s">
        <v>1063</v>
      </c>
      <c r="X653" t="s">
        <v>1736</v>
      </c>
      <c r="Y653">
        <v>17</v>
      </c>
      <c r="Z653" s="33">
        <v>34500</v>
      </c>
      <c r="AA653">
        <v>0</v>
      </c>
      <c r="AB653" s="33">
        <v>34500</v>
      </c>
      <c r="AC653">
        <v>990.15</v>
      </c>
      <c r="AD653">
        <v>0</v>
      </c>
      <c r="AE653" s="33">
        <v>1048.8</v>
      </c>
      <c r="AF653">
        <v>0</v>
      </c>
      <c r="AG653" s="33">
        <v>2038.95</v>
      </c>
      <c r="AH653" s="33">
        <v>32461.05</v>
      </c>
      <c r="AI653" s="33" t="s">
        <v>1975</v>
      </c>
      <c r="AJ653" s="33"/>
      <c r="AL653" s="35"/>
      <c r="AM653" s="35"/>
    </row>
    <row r="654" spans="1:39" ht="15.95" customHeight="1" x14ac:dyDescent="0.25">
      <c r="A654" s="11">
        <f t="shared" si="9"/>
        <v>633</v>
      </c>
      <c r="B654" s="12" t="s">
        <v>329</v>
      </c>
      <c r="C654" s="13" t="s">
        <v>754</v>
      </c>
      <c r="D654" s="13" t="s">
        <v>298</v>
      </c>
      <c r="E654" s="13" t="s">
        <v>44</v>
      </c>
      <c r="F654" s="13" t="s">
        <v>30</v>
      </c>
      <c r="G654" s="14">
        <v>41175.75</v>
      </c>
      <c r="H654" s="14">
        <v>132.38</v>
      </c>
      <c r="I654" s="14">
        <v>0</v>
      </c>
      <c r="J654" s="14">
        <f>+G654*2.87%</f>
        <v>1181.744025</v>
      </c>
      <c r="K654" s="14">
        <f>G654*7.1%</f>
        <v>2923.4782499999997</v>
      </c>
      <c r="L654" s="14">
        <f>G654*1.15%</f>
        <v>473.52112499999998</v>
      </c>
      <c r="M654" s="14">
        <f>+G654*3.04%</f>
        <v>1251.7428</v>
      </c>
      <c r="N654" s="14">
        <f>G654*7.09%</f>
        <v>2919.3606750000004</v>
      </c>
      <c r="O654" s="14">
        <f>1587.38*2</f>
        <v>3174.76</v>
      </c>
      <c r="P654" s="14">
        <f>J654+K654+L654+M654+N654</f>
        <v>8749.8468750000011</v>
      </c>
      <c r="Q654" s="14">
        <v>0</v>
      </c>
      <c r="R654" s="14">
        <f>+J654+M654+O654+Q654+H654+I654</f>
        <v>5740.6268250000003</v>
      </c>
      <c r="S654" s="14">
        <f>+N654+L654+K654</f>
        <v>6316.3600499999993</v>
      </c>
      <c r="T654" s="14">
        <f>+G654-R654</f>
        <v>35435.123175000001</v>
      </c>
      <c r="U654" s="60">
        <f>+AH654-T654</f>
        <v>6.8249999967520125E-3</v>
      </c>
      <c r="V654" t="s">
        <v>754</v>
      </c>
      <c r="W654" t="s">
        <v>298</v>
      </c>
      <c r="X654" t="s">
        <v>1630</v>
      </c>
      <c r="Y654">
        <v>11</v>
      </c>
      <c r="Z654" s="33">
        <v>41175.75</v>
      </c>
      <c r="AA654">
        <v>0</v>
      </c>
      <c r="AB654" s="33">
        <v>41175.75</v>
      </c>
      <c r="AC654" s="33">
        <v>1181.74</v>
      </c>
      <c r="AD654">
        <v>132.38</v>
      </c>
      <c r="AE654" s="33">
        <v>1251.74</v>
      </c>
      <c r="AF654" s="33">
        <v>3174.76</v>
      </c>
      <c r="AG654" s="33">
        <v>5740.62</v>
      </c>
      <c r="AH654" s="33">
        <v>35435.129999999997</v>
      </c>
      <c r="AI654" s="33" t="s">
        <v>1975</v>
      </c>
      <c r="AJ654" s="33"/>
      <c r="AL654" s="35"/>
      <c r="AM654" s="35"/>
    </row>
    <row r="655" spans="1:39" ht="15.95" customHeight="1" x14ac:dyDescent="0.25">
      <c r="A655" s="11">
        <f t="shared" si="9"/>
        <v>634</v>
      </c>
      <c r="B655" s="12" t="s">
        <v>329</v>
      </c>
      <c r="C655" s="13" t="s">
        <v>756</v>
      </c>
      <c r="D655" s="13" t="s">
        <v>1052</v>
      </c>
      <c r="E655" s="13" t="s">
        <v>44</v>
      </c>
      <c r="F655" s="13" t="s">
        <v>30</v>
      </c>
      <c r="G655" s="14">
        <v>45000</v>
      </c>
      <c r="H655" s="14">
        <v>1148.33</v>
      </c>
      <c r="I655" s="14">
        <v>0</v>
      </c>
      <c r="J655" s="14">
        <f>+G655*2.87%</f>
        <v>1291.5</v>
      </c>
      <c r="K655" s="14">
        <f>G655*7.1%</f>
        <v>3194.9999999999995</v>
      </c>
      <c r="L655" s="14">
        <f>G655*1.15%</f>
        <v>517.5</v>
      </c>
      <c r="M655" s="14">
        <f>+G655*3.04%</f>
        <v>1368</v>
      </c>
      <c r="N655" s="14">
        <f>G655*7.09%</f>
        <v>3190.5</v>
      </c>
      <c r="O655" s="14">
        <v>0</v>
      </c>
      <c r="P655" s="14">
        <f>J655+K655+L655+M655+N655</f>
        <v>9562.5</v>
      </c>
      <c r="Q655" s="14">
        <f>+AF655</f>
        <v>0</v>
      </c>
      <c r="R655" s="14">
        <f>+J655+M655+O655+Q655+H655+I655</f>
        <v>3807.83</v>
      </c>
      <c r="S655" s="14">
        <f>+N655+L655+K655</f>
        <v>6903</v>
      </c>
      <c r="T655" s="14">
        <f>+G655-R655</f>
        <v>41192.17</v>
      </c>
      <c r="U655" s="60">
        <f>+AH655-T655</f>
        <v>0</v>
      </c>
      <c r="V655" t="s">
        <v>756</v>
      </c>
      <c r="W655" t="s">
        <v>1052</v>
      </c>
      <c r="X655" t="s">
        <v>1628</v>
      </c>
      <c r="Y655">
        <v>12</v>
      </c>
      <c r="Z655" s="33">
        <v>45000</v>
      </c>
      <c r="AA655">
        <v>0</v>
      </c>
      <c r="AB655" s="33">
        <v>45000</v>
      </c>
      <c r="AC655" s="33">
        <v>1291.5</v>
      </c>
      <c r="AD655" s="33">
        <v>1148.33</v>
      </c>
      <c r="AE655" s="33">
        <v>1368</v>
      </c>
      <c r="AF655">
        <v>0</v>
      </c>
      <c r="AG655" s="33">
        <v>3807.83</v>
      </c>
      <c r="AH655" s="33">
        <v>41192.17</v>
      </c>
      <c r="AI655" s="33" t="s">
        <v>1975</v>
      </c>
      <c r="AJ655" s="33"/>
      <c r="AL655" s="35"/>
      <c r="AM655" s="35"/>
    </row>
    <row r="656" spans="1:39" ht="15.95" customHeight="1" x14ac:dyDescent="0.25">
      <c r="A656" s="11">
        <f t="shared" si="9"/>
        <v>635</v>
      </c>
      <c r="B656" s="12" t="s">
        <v>329</v>
      </c>
      <c r="C656" s="13" t="s">
        <v>757</v>
      </c>
      <c r="D656" s="13" t="s">
        <v>331</v>
      </c>
      <c r="E656" s="13" t="s">
        <v>29</v>
      </c>
      <c r="F656" s="13" t="s">
        <v>35</v>
      </c>
      <c r="G656" s="14">
        <v>50000</v>
      </c>
      <c r="H656" s="14">
        <v>1854</v>
      </c>
      <c r="I656" s="14"/>
      <c r="J656" s="14">
        <f>+G656*2.87%</f>
        <v>1435</v>
      </c>
      <c r="K656" s="14">
        <f>G656*7.1%</f>
        <v>3549.9999999999995</v>
      </c>
      <c r="L656" s="14">
        <f>G656*1.15%</f>
        <v>575</v>
      </c>
      <c r="M656" s="14">
        <f>+G656*3.04%</f>
        <v>1520</v>
      </c>
      <c r="N656" s="14">
        <f>G656*7.09%</f>
        <v>3545.0000000000005</v>
      </c>
      <c r="O656" s="14">
        <v>0</v>
      </c>
      <c r="P656" s="14">
        <f>J656+K656+L656+M656+N656</f>
        <v>10625</v>
      </c>
      <c r="Q656" s="14">
        <f>+AF656</f>
        <v>0</v>
      </c>
      <c r="R656" s="14">
        <f>+J656+M656+O656+Q656+H656+I656</f>
        <v>4809</v>
      </c>
      <c r="S656" s="14">
        <f>+N656+L656+K656</f>
        <v>7670</v>
      </c>
      <c r="T656" s="14">
        <f>+G656-R656</f>
        <v>45191</v>
      </c>
      <c r="U656" s="60">
        <f>+AH656-T656</f>
        <v>0</v>
      </c>
      <c r="V656" t="s">
        <v>757</v>
      </c>
      <c r="W656" t="s">
        <v>331</v>
      </c>
      <c r="X656" t="s">
        <v>1636</v>
      </c>
      <c r="Y656">
        <v>21</v>
      </c>
      <c r="Z656" s="33">
        <v>50000</v>
      </c>
      <c r="AA656">
        <v>0</v>
      </c>
      <c r="AB656" s="33">
        <v>50000</v>
      </c>
      <c r="AC656" s="33">
        <v>1435</v>
      </c>
      <c r="AD656" s="33">
        <v>1854</v>
      </c>
      <c r="AE656" s="33">
        <v>1520</v>
      </c>
      <c r="AF656">
        <v>0</v>
      </c>
      <c r="AG656" s="33">
        <v>4809</v>
      </c>
      <c r="AH656" s="33">
        <v>45191</v>
      </c>
      <c r="AI656" s="33" t="s">
        <v>1975</v>
      </c>
      <c r="AJ656" s="33"/>
      <c r="AL656" s="35"/>
      <c r="AM656" s="35"/>
    </row>
    <row r="657" spans="1:39" ht="15.95" customHeight="1" x14ac:dyDescent="0.25">
      <c r="A657" s="11">
        <f t="shared" si="9"/>
        <v>636</v>
      </c>
      <c r="B657" s="12" t="s">
        <v>329</v>
      </c>
      <c r="C657" s="13" t="s">
        <v>758</v>
      </c>
      <c r="D657" s="13" t="s">
        <v>32</v>
      </c>
      <c r="E657" s="13" t="s">
        <v>29</v>
      </c>
      <c r="F657" s="13" t="s">
        <v>30</v>
      </c>
      <c r="G657" s="14">
        <v>40000</v>
      </c>
      <c r="H657" s="14">
        <v>204.54</v>
      </c>
      <c r="I657" s="14">
        <v>0</v>
      </c>
      <c r="J657" s="14">
        <f>+G657*2.87%</f>
        <v>1148</v>
      </c>
      <c r="K657" s="14">
        <f>G657*7.1%</f>
        <v>2839.9999999999995</v>
      </c>
      <c r="L657" s="14">
        <f>G657*1.15%</f>
        <v>460</v>
      </c>
      <c r="M657" s="14">
        <f>+G657*3.04%</f>
        <v>1216</v>
      </c>
      <c r="N657" s="14">
        <f>G657*7.09%</f>
        <v>2836</v>
      </c>
      <c r="O657" s="14">
        <v>1587.38</v>
      </c>
      <c r="P657" s="14">
        <f>J657+K657+L657+M657+N657</f>
        <v>8500</v>
      </c>
      <c r="Q657" s="14">
        <v>0</v>
      </c>
      <c r="R657" s="14">
        <f>+J657+M657+O657+Q657+H657+I657</f>
        <v>4155.92</v>
      </c>
      <c r="S657" s="14">
        <f>+N657+L657+K657</f>
        <v>6136</v>
      </c>
      <c r="T657" s="14">
        <f>+G657-R657</f>
        <v>35844.080000000002</v>
      </c>
      <c r="U657" s="60">
        <f>+AH657-T657</f>
        <v>0</v>
      </c>
      <c r="V657" t="s">
        <v>758</v>
      </c>
      <c r="W657" t="s">
        <v>32</v>
      </c>
      <c r="X657" t="s">
        <v>1623</v>
      </c>
      <c r="Y657">
        <v>13</v>
      </c>
      <c r="Z657" s="33">
        <v>40000</v>
      </c>
      <c r="AA657">
        <v>0</v>
      </c>
      <c r="AB657" s="33">
        <v>40000</v>
      </c>
      <c r="AC657" s="33">
        <v>1148</v>
      </c>
      <c r="AD657">
        <v>204.54</v>
      </c>
      <c r="AE657" s="33">
        <v>1216</v>
      </c>
      <c r="AF657" s="33">
        <v>1587.38</v>
      </c>
      <c r="AG657" s="33">
        <v>4155.92</v>
      </c>
      <c r="AH657" s="33">
        <v>35844.080000000002</v>
      </c>
      <c r="AI657" s="33" t="s">
        <v>1975</v>
      </c>
      <c r="AJ657" s="33"/>
      <c r="AL657" s="35"/>
      <c r="AM657" s="35"/>
    </row>
    <row r="658" spans="1:39" ht="15.95" customHeight="1" x14ac:dyDescent="0.25">
      <c r="A658" s="11">
        <f t="shared" si="9"/>
        <v>637</v>
      </c>
      <c r="B658" s="12" t="s">
        <v>329</v>
      </c>
      <c r="C658" s="31" t="s">
        <v>759</v>
      </c>
      <c r="D658" s="13" t="s">
        <v>32</v>
      </c>
      <c r="E658" s="13" t="s">
        <v>29</v>
      </c>
      <c r="F658" s="13" t="s">
        <v>30</v>
      </c>
      <c r="G658" s="14">
        <v>33702.550000000003</v>
      </c>
      <c r="H658" s="14">
        <v>0</v>
      </c>
      <c r="I658" s="14">
        <v>0</v>
      </c>
      <c r="J658" s="14">
        <f>+G658*2.87%</f>
        <v>967.26318500000002</v>
      </c>
      <c r="K658" s="14">
        <f>G658*7.1%</f>
        <v>2392.88105</v>
      </c>
      <c r="L658" s="14">
        <f>G658*1.15%</f>
        <v>387.57932500000004</v>
      </c>
      <c r="M658" s="14">
        <f>+G658*3.04%</f>
        <v>1024.5575200000001</v>
      </c>
      <c r="N658" s="14">
        <f>G658*7.09%</f>
        <v>2389.5107950000001</v>
      </c>
      <c r="O658" s="14">
        <f>1587.38*2</f>
        <v>3174.76</v>
      </c>
      <c r="P658" s="14">
        <f>J658+K658+L658+M658+N658</f>
        <v>7161.7918749999999</v>
      </c>
      <c r="Q658" s="14">
        <v>3638</v>
      </c>
      <c r="R658" s="14">
        <f>+J658+M658+O658+Q658+H658+I658</f>
        <v>8804.5807050000003</v>
      </c>
      <c r="S658" s="14">
        <f>+N658+L658+K658</f>
        <v>5169.9711700000007</v>
      </c>
      <c r="T658" s="14">
        <f>+G658-R658</f>
        <v>24897.969295000003</v>
      </c>
      <c r="U658" s="60">
        <f>+AH658-T658</f>
        <v>7.0499999856110662E-4</v>
      </c>
      <c r="V658" t="s">
        <v>759</v>
      </c>
      <c r="W658" t="s">
        <v>32</v>
      </c>
      <c r="X658" t="s">
        <v>1746</v>
      </c>
      <c r="Y658">
        <v>9</v>
      </c>
      <c r="Z658" s="33">
        <v>33702.550000000003</v>
      </c>
      <c r="AA658">
        <v>0</v>
      </c>
      <c r="AB658" s="33">
        <v>33702.550000000003</v>
      </c>
      <c r="AC658">
        <v>967.26</v>
      </c>
      <c r="AD658">
        <v>0</v>
      </c>
      <c r="AE658" s="33">
        <v>1024.56</v>
      </c>
      <c r="AF658" s="33">
        <v>6812.76</v>
      </c>
      <c r="AG658" s="33">
        <v>8804.58</v>
      </c>
      <c r="AH658" s="33">
        <v>24897.97</v>
      </c>
      <c r="AI658" s="33" t="s">
        <v>1975</v>
      </c>
      <c r="AJ658" s="33"/>
      <c r="AL658" s="35"/>
      <c r="AM658" s="35"/>
    </row>
    <row r="659" spans="1:39" ht="15.95" customHeight="1" x14ac:dyDescent="0.25">
      <c r="A659" s="11">
        <f t="shared" ref="A659:A722" si="11">1+A658</f>
        <v>638</v>
      </c>
      <c r="B659" s="12" t="s">
        <v>329</v>
      </c>
      <c r="C659" s="31" t="s">
        <v>760</v>
      </c>
      <c r="D659" s="13" t="s">
        <v>267</v>
      </c>
      <c r="E659" s="13" t="s">
        <v>29</v>
      </c>
      <c r="F659" s="13" t="s">
        <v>35</v>
      </c>
      <c r="G659" s="14">
        <v>30000</v>
      </c>
      <c r="H659" s="14">
        <v>0</v>
      </c>
      <c r="I659" s="14">
        <v>0</v>
      </c>
      <c r="J659" s="14">
        <f>+G659*2.87%</f>
        <v>861</v>
      </c>
      <c r="K659" s="14">
        <f>G659*7.1%</f>
        <v>2130</v>
      </c>
      <c r="L659" s="14">
        <f>G659*1.15%</f>
        <v>345</v>
      </c>
      <c r="M659" s="14">
        <f>+G659*3.04%</f>
        <v>912</v>
      </c>
      <c r="N659" s="14">
        <f>G659*7.09%</f>
        <v>2127</v>
      </c>
      <c r="O659" s="14">
        <v>0</v>
      </c>
      <c r="P659" s="14">
        <f>J659+K659+L659+M659+N659</f>
        <v>6375</v>
      </c>
      <c r="Q659" s="14">
        <f>+AF659</f>
        <v>0</v>
      </c>
      <c r="R659" s="14">
        <f>+J659+M659+O659+Q659+H659+I659</f>
        <v>1773</v>
      </c>
      <c r="S659" s="14">
        <f>+N659+L659+K659</f>
        <v>4602</v>
      </c>
      <c r="T659" s="14">
        <f>+G659-R659</f>
        <v>28227</v>
      </c>
      <c r="U659" s="60">
        <f>+AH659-T659</f>
        <v>0</v>
      </c>
      <c r="V659" t="s">
        <v>760</v>
      </c>
      <c r="W659" t="s">
        <v>267</v>
      </c>
      <c r="X659" t="s">
        <v>1775</v>
      </c>
      <c r="Y659">
        <v>47</v>
      </c>
      <c r="Z659" s="33">
        <v>30000</v>
      </c>
      <c r="AA659">
        <v>0</v>
      </c>
      <c r="AB659" s="33">
        <v>30000</v>
      </c>
      <c r="AC659">
        <v>861</v>
      </c>
      <c r="AD659">
        <v>0</v>
      </c>
      <c r="AE659">
        <v>912</v>
      </c>
      <c r="AF659">
        <v>0</v>
      </c>
      <c r="AG659" s="33">
        <v>1773</v>
      </c>
      <c r="AH659" s="33">
        <v>28227</v>
      </c>
      <c r="AI659" s="33" t="s">
        <v>1975</v>
      </c>
      <c r="AJ659" s="33"/>
      <c r="AL659" s="35"/>
      <c r="AM659" s="35"/>
    </row>
    <row r="660" spans="1:39" ht="15.95" customHeight="1" x14ac:dyDescent="0.25">
      <c r="A660" s="11">
        <f t="shared" si="11"/>
        <v>639</v>
      </c>
      <c r="B660" s="12" t="s">
        <v>329</v>
      </c>
      <c r="C660" s="32" t="s">
        <v>761</v>
      </c>
      <c r="D660" s="13" t="s">
        <v>267</v>
      </c>
      <c r="E660" s="13" t="s">
        <v>29</v>
      </c>
      <c r="F660" s="13" t="s">
        <v>35</v>
      </c>
      <c r="G660" s="14">
        <v>30000</v>
      </c>
      <c r="H660" s="14">
        <v>0</v>
      </c>
      <c r="I660" s="14">
        <v>0</v>
      </c>
      <c r="J660" s="14">
        <f>+G660*2.87%</f>
        <v>861</v>
      </c>
      <c r="K660" s="14">
        <f>G660*7.1%</f>
        <v>2130</v>
      </c>
      <c r="L660" s="14">
        <f>G660*1.15%</f>
        <v>345</v>
      </c>
      <c r="M660" s="14">
        <f>+G660*3.04%</f>
        <v>912</v>
      </c>
      <c r="N660" s="14">
        <f>G660*7.09%</f>
        <v>2127</v>
      </c>
      <c r="O660" s="14">
        <v>0</v>
      </c>
      <c r="P660" s="14">
        <f>J660+K660+L660+M660+N660</f>
        <v>6375</v>
      </c>
      <c r="Q660" s="14">
        <f>+AF660</f>
        <v>0</v>
      </c>
      <c r="R660" s="14">
        <f>+J660+M660+O660+Q660+H660+I660</f>
        <v>1773</v>
      </c>
      <c r="S660" s="14">
        <f>+N660+L660+K660</f>
        <v>4602</v>
      </c>
      <c r="T660" s="14">
        <f>+G660-R660</f>
        <v>28227</v>
      </c>
      <c r="U660" s="60">
        <f>+AH660-T660</f>
        <v>0</v>
      </c>
      <c r="V660" t="s">
        <v>761</v>
      </c>
      <c r="W660" t="s">
        <v>267</v>
      </c>
      <c r="X660" t="s">
        <v>1711</v>
      </c>
      <c r="Y660">
        <v>43</v>
      </c>
      <c r="Z660" s="33">
        <v>30000</v>
      </c>
      <c r="AA660">
        <v>0</v>
      </c>
      <c r="AB660" s="33">
        <v>30000</v>
      </c>
      <c r="AC660">
        <v>861</v>
      </c>
      <c r="AD660">
        <v>0</v>
      </c>
      <c r="AE660">
        <v>912</v>
      </c>
      <c r="AF660">
        <v>0</v>
      </c>
      <c r="AG660" s="33">
        <v>1773</v>
      </c>
      <c r="AH660" s="33">
        <v>28227</v>
      </c>
      <c r="AI660" s="33" t="s">
        <v>1975</v>
      </c>
      <c r="AJ660" s="33"/>
      <c r="AL660" s="35"/>
      <c r="AM660" s="35"/>
    </row>
    <row r="661" spans="1:39" ht="15.95" customHeight="1" x14ac:dyDescent="0.25">
      <c r="A661" s="11">
        <f t="shared" si="11"/>
        <v>640</v>
      </c>
      <c r="B661" s="12" t="s">
        <v>329</v>
      </c>
      <c r="C661" s="13" t="s">
        <v>887</v>
      </c>
      <c r="D661" s="13" t="s">
        <v>549</v>
      </c>
      <c r="E661" s="13" t="s">
        <v>29</v>
      </c>
      <c r="F661" s="13" t="s">
        <v>30</v>
      </c>
      <c r="G661" s="14">
        <v>34500</v>
      </c>
      <c r="H661" s="14">
        <v>0</v>
      </c>
      <c r="I661" s="14">
        <v>0</v>
      </c>
      <c r="J661" s="14">
        <f>+G661*2.87%</f>
        <v>990.15</v>
      </c>
      <c r="K661" s="14">
        <f>G661*7.1%</f>
        <v>2449.5</v>
      </c>
      <c r="L661" s="14">
        <f>G661*1.15%</f>
        <v>396.75</v>
      </c>
      <c r="M661" s="14">
        <f>+G661*3.04%</f>
        <v>1048.8</v>
      </c>
      <c r="N661" s="14">
        <f>G661*7.09%</f>
        <v>2446.0500000000002</v>
      </c>
      <c r="O661" s="14">
        <v>1587.38</v>
      </c>
      <c r="P661" s="14">
        <f>J661+K661+L661+M661+N661</f>
        <v>7331.25</v>
      </c>
      <c r="Q661" s="14">
        <v>0</v>
      </c>
      <c r="R661" s="14">
        <f>+J661+M661+O661+Q661+H661+I661</f>
        <v>3626.33</v>
      </c>
      <c r="S661" s="14">
        <f>+N661+L661+K661</f>
        <v>5292.3</v>
      </c>
      <c r="T661" s="14">
        <f>+G661-R661</f>
        <v>30873.67</v>
      </c>
      <c r="U661" s="60">
        <f>+AH661-T661</f>
        <v>0</v>
      </c>
      <c r="V661" t="s">
        <v>887</v>
      </c>
      <c r="W661" t="s">
        <v>549</v>
      </c>
      <c r="X661" t="s">
        <v>1593</v>
      </c>
      <c r="Y661">
        <v>26</v>
      </c>
      <c r="Z661" s="33">
        <v>34500</v>
      </c>
      <c r="AA661">
        <v>0</v>
      </c>
      <c r="AB661" s="33">
        <v>34500</v>
      </c>
      <c r="AC661">
        <v>990.15</v>
      </c>
      <c r="AD661">
        <v>0</v>
      </c>
      <c r="AE661" s="33">
        <v>1048.8</v>
      </c>
      <c r="AF661" s="33">
        <v>1587.38</v>
      </c>
      <c r="AG661" s="33">
        <v>3626.33</v>
      </c>
      <c r="AH661" s="33">
        <v>30873.67</v>
      </c>
      <c r="AI661" s="33" t="s">
        <v>1975</v>
      </c>
      <c r="AJ661" s="33"/>
      <c r="AL661" s="35"/>
      <c r="AM661" s="35"/>
    </row>
    <row r="662" spans="1:39" ht="15.95" customHeight="1" x14ac:dyDescent="0.25">
      <c r="A662" s="11">
        <f t="shared" si="11"/>
        <v>641</v>
      </c>
      <c r="B662" s="12" t="s">
        <v>399</v>
      </c>
      <c r="C662" s="13" t="s">
        <v>762</v>
      </c>
      <c r="D662" s="13" t="s">
        <v>724</v>
      </c>
      <c r="E662" s="13" t="s">
        <v>29</v>
      </c>
      <c r="F662" s="13" t="s">
        <v>35</v>
      </c>
      <c r="G662" s="14">
        <v>45000</v>
      </c>
      <c r="H662" s="14">
        <v>1148.33</v>
      </c>
      <c r="I662" s="14">
        <v>0</v>
      </c>
      <c r="J662" s="14">
        <f>+G662*2.87%</f>
        <v>1291.5</v>
      </c>
      <c r="K662" s="14">
        <f>G662*7.1%</f>
        <v>3194.9999999999995</v>
      </c>
      <c r="L662" s="14">
        <f>G662*1.15%</f>
        <v>517.5</v>
      </c>
      <c r="M662" s="14">
        <f>+G662*3.04%</f>
        <v>1368</v>
      </c>
      <c r="N662" s="14">
        <f>G662*7.09%</f>
        <v>3190.5</v>
      </c>
      <c r="O662" s="14">
        <v>0</v>
      </c>
      <c r="P662" s="14">
        <f>J662+K662+L662+M662+N662</f>
        <v>9562.5</v>
      </c>
      <c r="Q662" s="14">
        <f>+AF662</f>
        <v>0</v>
      </c>
      <c r="R662" s="14">
        <f>+J662+M662+O662+Q662+H662+I662</f>
        <v>3807.83</v>
      </c>
      <c r="S662" s="14">
        <f>+N662+L662+K662</f>
        <v>6903</v>
      </c>
      <c r="T662" s="14">
        <f>+G662-R662</f>
        <v>41192.17</v>
      </c>
      <c r="U662" s="60">
        <f>+AH662-T662</f>
        <v>0</v>
      </c>
      <c r="V662" t="s">
        <v>762</v>
      </c>
      <c r="W662" t="s">
        <v>724</v>
      </c>
      <c r="X662" t="s">
        <v>1728</v>
      </c>
      <c r="Y662">
        <v>4</v>
      </c>
      <c r="Z662" s="33">
        <v>45000</v>
      </c>
      <c r="AA662">
        <v>0</v>
      </c>
      <c r="AB662" s="33">
        <v>45000</v>
      </c>
      <c r="AC662" s="33">
        <v>1291.5</v>
      </c>
      <c r="AD662" s="33">
        <v>1148.33</v>
      </c>
      <c r="AE662" s="33">
        <v>1368</v>
      </c>
      <c r="AF662">
        <v>0</v>
      </c>
      <c r="AG662" s="33">
        <v>3807.83</v>
      </c>
      <c r="AH662" s="33">
        <v>41192.17</v>
      </c>
      <c r="AI662" s="33" t="s">
        <v>1975</v>
      </c>
      <c r="AJ662" s="33"/>
      <c r="AL662" s="35"/>
      <c r="AM662" s="35"/>
    </row>
    <row r="663" spans="1:39" ht="15.95" customHeight="1" x14ac:dyDescent="0.25">
      <c r="A663" s="11">
        <f t="shared" si="11"/>
        <v>642</v>
      </c>
      <c r="B663" s="12" t="s">
        <v>399</v>
      </c>
      <c r="C663" s="13" t="s">
        <v>763</v>
      </c>
      <c r="D663" s="13" t="s">
        <v>724</v>
      </c>
      <c r="E663" s="13" t="s">
        <v>29</v>
      </c>
      <c r="F663" s="13" t="s">
        <v>30</v>
      </c>
      <c r="G663" s="14">
        <v>45000</v>
      </c>
      <c r="H663" s="14">
        <v>1148.33</v>
      </c>
      <c r="I663" s="14">
        <v>0</v>
      </c>
      <c r="J663" s="14">
        <f>+G663*2.87%</f>
        <v>1291.5</v>
      </c>
      <c r="K663" s="14">
        <f>G663*7.1%</f>
        <v>3194.9999999999995</v>
      </c>
      <c r="L663" s="14">
        <f>G663*1.15%</f>
        <v>517.5</v>
      </c>
      <c r="M663" s="14">
        <f>+G663*3.04%</f>
        <v>1368</v>
      </c>
      <c r="N663" s="14">
        <f>G663*7.09%</f>
        <v>3190.5</v>
      </c>
      <c r="O663" s="14">
        <v>0</v>
      </c>
      <c r="P663" s="14">
        <f>J663+K663+L663+M663+N663</f>
        <v>9562.5</v>
      </c>
      <c r="Q663" s="14">
        <f>+AF663</f>
        <v>0</v>
      </c>
      <c r="R663" s="14">
        <f>+J663+M663+O663+Q663+H663+I663</f>
        <v>3807.83</v>
      </c>
      <c r="S663" s="14">
        <f>+N663+L663+K663</f>
        <v>6903</v>
      </c>
      <c r="T663" s="14">
        <f>+G663-R663</f>
        <v>41192.17</v>
      </c>
      <c r="U663" s="60">
        <f>+AH663-T663</f>
        <v>0</v>
      </c>
      <c r="V663" t="s">
        <v>763</v>
      </c>
      <c r="W663" t="s">
        <v>724</v>
      </c>
      <c r="X663" t="s">
        <v>1763</v>
      </c>
      <c r="Y663">
        <v>2</v>
      </c>
      <c r="Z663" s="33">
        <v>45000</v>
      </c>
      <c r="AA663">
        <v>0</v>
      </c>
      <c r="AB663" s="33">
        <v>45000</v>
      </c>
      <c r="AC663" s="33">
        <v>1291.5</v>
      </c>
      <c r="AD663" s="33">
        <v>1148.33</v>
      </c>
      <c r="AE663" s="33">
        <v>1368</v>
      </c>
      <c r="AF663">
        <v>0</v>
      </c>
      <c r="AG663" s="33">
        <v>3807.83</v>
      </c>
      <c r="AH663" s="33">
        <v>41192.17</v>
      </c>
      <c r="AI663" s="33" t="s">
        <v>1975</v>
      </c>
      <c r="AJ663" s="33"/>
      <c r="AL663" s="35"/>
      <c r="AM663" s="35"/>
    </row>
    <row r="664" spans="1:39" ht="15.95" customHeight="1" x14ac:dyDescent="0.25">
      <c r="A664" s="11">
        <f t="shared" si="11"/>
        <v>643</v>
      </c>
      <c r="B664" s="12" t="s">
        <v>212</v>
      </c>
      <c r="C664" s="13" t="s">
        <v>755</v>
      </c>
      <c r="D664" s="13" t="s">
        <v>165</v>
      </c>
      <c r="E664" s="13" t="s">
        <v>29</v>
      </c>
      <c r="F664" s="13" t="s">
        <v>35</v>
      </c>
      <c r="G664" s="14">
        <v>22000</v>
      </c>
      <c r="H664" s="14">
        <v>0</v>
      </c>
      <c r="I664" s="14">
        <v>0</v>
      </c>
      <c r="J664" s="14">
        <f>+G664*2.87%</f>
        <v>631.4</v>
      </c>
      <c r="K664" s="14">
        <f>G664*7.1%</f>
        <v>1561.9999999999998</v>
      </c>
      <c r="L664" s="14">
        <f>G664*1.15%</f>
        <v>253</v>
      </c>
      <c r="M664" s="14">
        <f>+G664*3.04%</f>
        <v>668.8</v>
      </c>
      <c r="N664" s="14">
        <f>G664*7.09%</f>
        <v>1559.8000000000002</v>
      </c>
      <c r="O664" s="14">
        <v>0</v>
      </c>
      <c r="P664" s="14">
        <f>J664+K664+L664+M664+N664</f>
        <v>4675</v>
      </c>
      <c r="Q664" s="14">
        <f>+AF664</f>
        <v>0</v>
      </c>
      <c r="R664" s="14">
        <f>+J664+M664+O664+Q664+H664+I664</f>
        <v>1300.1999999999998</v>
      </c>
      <c r="S664" s="14">
        <f>+N664+L664+K664</f>
        <v>3374.8</v>
      </c>
      <c r="T664" s="14">
        <f>+G664-R664</f>
        <v>20699.8</v>
      </c>
      <c r="U664" s="60">
        <f>+AH664-T664</f>
        <v>0</v>
      </c>
      <c r="V664" t="s">
        <v>755</v>
      </c>
      <c r="W664" t="s">
        <v>165</v>
      </c>
      <c r="X664" t="s">
        <v>1733</v>
      </c>
      <c r="Y664">
        <v>116</v>
      </c>
      <c r="Z664" s="33">
        <v>22000</v>
      </c>
      <c r="AA664">
        <v>0</v>
      </c>
      <c r="AB664" s="33">
        <v>22000</v>
      </c>
      <c r="AC664">
        <v>631.4</v>
      </c>
      <c r="AD664">
        <v>0</v>
      </c>
      <c r="AE664">
        <v>668.8</v>
      </c>
      <c r="AF664">
        <v>0</v>
      </c>
      <c r="AG664" s="33">
        <v>1300.2</v>
      </c>
      <c r="AH664" s="33">
        <v>20699.8</v>
      </c>
      <c r="AI664" s="33" t="s">
        <v>1975</v>
      </c>
      <c r="AJ664" s="33"/>
      <c r="AL664" s="35"/>
      <c r="AM664" s="35"/>
    </row>
    <row r="665" spans="1:39" ht="15.95" customHeight="1" x14ac:dyDescent="0.25">
      <c r="A665" s="11">
        <f t="shared" si="11"/>
        <v>644</v>
      </c>
      <c r="B665" s="12" t="s">
        <v>212</v>
      </c>
      <c r="C665" s="13" t="s">
        <v>764</v>
      </c>
      <c r="D665" s="13" t="s">
        <v>158</v>
      </c>
      <c r="E665" s="13" t="s">
        <v>29</v>
      </c>
      <c r="F665" s="13" t="s">
        <v>35</v>
      </c>
      <c r="G665" s="14">
        <v>22000</v>
      </c>
      <c r="H665" s="14">
        <v>0</v>
      </c>
      <c r="I665" s="14">
        <v>0</v>
      </c>
      <c r="J665" s="14">
        <f>+G665*2.87%</f>
        <v>631.4</v>
      </c>
      <c r="K665" s="14">
        <f>G665*7.1%</f>
        <v>1561.9999999999998</v>
      </c>
      <c r="L665" s="14">
        <f>G665*1.15%</f>
        <v>253</v>
      </c>
      <c r="M665" s="14">
        <f>+G665*3.04%</f>
        <v>668.8</v>
      </c>
      <c r="N665" s="14">
        <f>G665*7.09%</f>
        <v>1559.8000000000002</v>
      </c>
      <c r="O665" s="14">
        <v>0</v>
      </c>
      <c r="P665" s="14">
        <f>J665+K665+L665+M665+N665</f>
        <v>4675</v>
      </c>
      <c r="Q665" s="14">
        <f>+AF665</f>
        <v>0</v>
      </c>
      <c r="R665" s="14">
        <f>+J665+M665+O665+Q665+H665+I665</f>
        <v>1300.1999999999998</v>
      </c>
      <c r="S665" s="14">
        <f>+N665+L665+K665</f>
        <v>3374.8</v>
      </c>
      <c r="T665" s="14">
        <f>+G665-R665</f>
        <v>20699.8</v>
      </c>
      <c r="U665" s="60">
        <f>+AH665-T665</f>
        <v>0</v>
      </c>
      <c r="V665" t="s">
        <v>764</v>
      </c>
      <c r="W665" t="s">
        <v>158</v>
      </c>
      <c r="X665" t="s">
        <v>1757</v>
      </c>
      <c r="Y665">
        <v>105</v>
      </c>
      <c r="Z665" s="33">
        <v>22000</v>
      </c>
      <c r="AA665">
        <v>0</v>
      </c>
      <c r="AB665" s="33">
        <v>22000</v>
      </c>
      <c r="AC665">
        <v>631.4</v>
      </c>
      <c r="AD665">
        <v>0</v>
      </c>
      <c r="AE665">
        <v>668.8</v>
      </c>
      <c r="AF665">
        <v>0</v>
      </c>
      <c r="AG665" s="33">
        <v>1300.2</v>
      </c>
      <c r="AH665" s="33">
        <v>20699.8</v>
      </c>
      <c r="AI665" s="33" t="s">
        <v>1975</v>
      </c>
      <c r="AJ665" s="33"/>
      <c r="AL665" s="35"/>
      <c r="AM665" s="35"/>
    </row>
    <row r="666" spans="1:39" ht="15.95" customHeight="1" x14ac:dyDescent="0.25">
      <c r="A666" s="11">
        <f t="shared" si="11"/>
        <v>645</v>
      </c>
      <c r="B666" s="12" t="s">
        <v>212</v>
      </c>
      <c r="C666" s="13" t="s">
        <v>765</v>
      </c>
      <c r="D666" s="13" t="s">
        <v>496</v>
      </c>
      <c r="E666" s="13" t="s">
        <v>29</v>
      </c>
      <c r="F666" s="13" t="s">
        <v>35</v>
      </c>
      <c r="G666" s="14">
        <v>22000</v>
      </c>
      <c r="H666" s="14">
        <v>0</v>
      </c>
      <c r="I666" s="14">
        <v>0</v>
      </c>
      <c r="J666" s="14">
        <f>+G666*2.87%</f>
        <v>631.4</v>
      </c>
      <c r="K666" s="14">
        <f>G666*7.1%</f>
        <v>1561.9999999999998</v>
      </c>
      <c r="L666" s="14">
        <f>G666*1.15%</f>
        <v>253</v>
      </c>
      <c r="M666" s="14">
        <f>+G666*3.04%</f>
        <v>668.8</v>
      </c>
      <c r="N666" s="14">
        <f>G666*7.09%</f>
        <v>1559.8000000000002</v>
      </c>
      <c r="O666" s="14">
        <v>0</v>
      </c>
      <c r="P666" s="14">
        <f>J666+K666+L666+M666+N666</f>
        <v>4675</v>
      </c>
      <c r="Q666" s="14">
        <f>+AF666</f>
        <v>0</v>
      </c>
      <c r="R666" s="14">
        <f>+J666+M666+O666+Q666+H666+I666</f>
        <v>1300.1999999999998</v>
      </c>
      <c r="S666" s="14">
        <f>+N666+L666+K666</f>
        <v>3374.8</v>
      </c>
      <c r="T666" s="14">
        <f>+G666-R666</f>
        <v>20699.8</v>
      </c>
      <c r="U666" s="60">
        <f>+AH666-T666</f>
        <v>0</v>
      </c>
      <c r="V666" t="s">
        <v>765</v>
      </c>
      <c r="W666" t="s">
        <v>496</v>
      </c>
      <c r="X666" t="s">
        <v>1721</v>
      </c>
      <c r="Y666">
        <v>87</v>
      </c>
      <c r="Z666" s="33">
        <v>22000</v>
      </c>
      <c r="AA666">
        <v>0</v>
      </c>
      <c r="AB666" s="33">
        <v>22000</v>
      </c>
      <c r="AC666">
        <v>631.4</v>
      </c>
      <c r="AD666">
        <v>0</v>
      </c>
      <c r="AE666">
        <v>668.8</v>
      </c>
      <c r="AF666">
        <v>0</v>
      </c>
      <c r="AG666" s="33">
        <v>1300.2</v>
      </c>
      <c r="AH666" s="33">
        <v>20699.8</v>
      </c>
      <c r="AI666" s="33" t="s">
        <v>1975</v>
      </c>
      <c r="AJ666" s="33"/>
      <c r="AL666" s="35"/>
      <c r="AM666" s="35"/>
    </row>
    <row r="667" spans="1:39" ht="15.95" customHeight="1" x14ac:dyDescent="0.25">
      <c r="A667" s="11">
        <f t="shared" si="11"/>
        <v>646</v>
      </c>
      <c r="B667" s="12" t="s">
        <v>212</v>
      </c>
      <c r="C667" s="13" t="s">
        <v>766</v>
      </c>
      <c r="D667" s="13" t="s">
        <v>165</v>
      </c>
      <c r="E667" s="13" t="s">
        <v>29</v>
      </c>
      <c r="F667" s="13" t="s">
        <v>30</v>
      </c>
      <c r="G667" s="14">
        <v>22000</v>
      </c>
      <c r="H667" s="14">
        <v>0</v>
      </c>
      <c r="I667" s="14">
        <v>0</v>
      </c>
      <c r="J667" s="14">
        <f>+G667*2.87%</f>
        <v>631.4</v>
      </c>
      <c r="K667" s="14">
        <f>G667*7.1%</f>
        <v>1561.9999999999998</v>
      </c>
      <c r="L667" s="14">
        <f>G667*1.15%</f>
        <v>253</v>
      </c>
      <c r="M667" s="14">
        <f>+G667*3.04%</f>
        <v>668.8</v>
      </c>
      <c r="N667" s="14">
        <f>G667*7.09%</f>
        <v>1559.8000000000002</v>
      </c>
      <c r="O667" s="14">
        <v>0</v>
      </c>
      <c r="P667" s="14">
        <f>J667+K667+L667+M667+N667</f>
        <v>4675</v>
      </c>
      <c r="Q667" s="14">
        <f>+AF667</f>
        <v>2546</v>
      </c>
      <c r="R667" s="14">
        <f>+J667+M667+O667+Q667+H667+I667</f>
        <v>3846.2</v>
      </c>
      <c r="S667" s="14">
        <f>+N667+L667+K667</f>
        <v>3374.8</v>
      </c>
      <c r="T667" s="14">
        <f>+G667-R667</f>
        <v>18153.8</v>
      </c>
      <c r="U667" s="60">
        <f>+AH667-T667</f>
        <v>0</v>
      </c>
      <c r="V667" t="s">
        <v>766</v>
      </c>
      <c r="W667" t="s">
        <v>165</v>
      </c>
      <c r="X667" t="s">
        <v>1600</v>
      </c>
      <c r="Y667">
        <v>96</v>
      </c>
      <c r="Z667" s="33">
        <v>22000</v>
      </c>
      <c r="AA667">
        <v>0</v>
      </c>
      <c r="AB667" s="33">
        <v>22000</v>
      </c>
      <c r="AC667">
        <v>631.4</v>
      </c>
      <c r="AD667">
        <v>0</v>
      </c>
      <c r="AE667">
        <v>668.8</v>
      </c>
      <c r="AF667" s="33">
        <v>2546</v>
      </c>
      <c r="AG667" s="33">
        <v>3846.2</v>
      </c>
      <c r="AH667" s="33">
        <v>18153.8</v>
      </c>
      <c r="AI667" s="33" t="s">
        <v>1975</v>
      </c>
      <c r="AJ667" s="33"/>
      <c r="AL667" s="35"/>
      <c r="AM667" s="35"/>
    </row>
    <row r="668" spans="1:39" ht="15.95" customHeight="1" x14ac:dyDescent="0.25">
      <c r="A668" s="11">
        <f t="shared" si="11"/>
        <v>647</v>
      </c>
      <c r="B668" s="12" t="s">
        <v>212</v>
      </c>
      <c r="C668" s="13" t="s">
        <v>767</v>
      </c>
      <c r="D668" s="13" t="s">
        <v>496</v>
      </c>
      <c r="E668" s="13" t="s">
        <v>29</v>
      </c>
      <c r="F668" s="13" t="s">
        <v>35</v>
      </c>
      <c r="G668" s="14">
        <v>22000</v>
      </c>
      <c r="H668" s="14">
        <v>0</v>
      </c>
      <c r="I668" s="14">
        <v>0</v>
      </c>
      <c r="J668" s="14">
        <f>+G668*2.87%</f>
        <v>631.4</v>
      </c>
      <c r="K668" s="14">
        <f>G668*7.1%</f>
        <v>1561.9999999999998</v>
      </c>
      <c r="L668" s="14">
        <f>G668*1.15%</f>
        <v>253</v>
      </c>
      <c r="M668" s="14">
        <f>+G668*3.04%</f>
        <v>668.8</v>
      </c>
      <c r="N668" s="14">
        <f>G668*7.09%</f>
        <v>1559.8000000000002</v>
      </c>
      <c r="O668" s="14">
        <v>0</v>
      </c>
      <c r="P668" s="14">
        <f>J668+K668+L668+M668+N668</f>
        <v>4675</v>
      </c>
      <c r="Q668" s="14">
        <f>+AF668</f>
        <v>0</v>
      </c>
      <c r="R668" s="14">
        <f>+J668+M668+O668+Q668+H668+I668</f>
        <v>1300.1999999999998</v>
      </c>
      <c r="S668" s="14">
        <f>+N668+L668+K668</f>
        <v>3374.8</v>
      </c>
      <c r="T668" s="14">
        <f>+G668-R668</f>
        <v>20699.8</v>
      </c>
      <c r="U668" s="60">
        <f>+AH668-T668</f>
        <v>0</v>
      </c>
      <c r="V668" t="s">
        <v>767</v>
      </c>
      <c r="W668" t="s">
        <v>496</v>
      </c>
      <c r="X668" t="s">
        <v>1796</v>
      </c>
      <c r="Y668">
        <v>57</v>
      </c>
      <c r="Z668" s="33">
        <v>22000</v>
      </c>
      <c r="AA668">
        <v>0</v>
      </c>
      <c r="AB668" s="33">
        <v>22000</v>
      </c>
      <c r="AC668">
        <v>631.4</v>
      </c>
      <c r="AD668">
        <v>0</v>
      </c>
      <c r="AE668">
        <v>668.8</v>
      </c>
      <c r="AF668">
        <v>0</v>
      </c>
      <c r="AG668" s="33">
        <v>1300.2</v>
      </c>
      <c r="AH668" s="33">
        <v>20699.8</v>
      </c>
      <c r="AI668" s="33" t="s">
        <v>1975</v>
      </c>
      <c r="AJ668" s="33"/>
      <c r="AL668" s="35"/>
      <c r="AM668" s="35"/>
    </row>
    <row r="669" spans="1:39" ht="15.95" customHeight="1" x14ac:dyDescent="0.25">
      <c r="A669" s="11">
        <f t="shared" si="11"/>
        <v>648</v>
      </c>
      <c r="B669" s="12" t="s">
        <v>212</v>
      </c>
      <c r="C669" s="13" t="s">
        <v>768</v>
      </c>
      <c r="D669" s="13" t="s">
        <v>165</v>
      </c>
      <c r="E669" s="13" t="s">
        <v>29</v>
      </c>
      <c r="F669" s="13" t="s">
        <v>30</v>
      </c>
      <c r="G669" s="14">
        <v>22000</v>
      </c>
      <c r="H669" s="14">
        <v>0</v>
      </c>
      <c r="I669" s="14">
        <v>0</v>
      </c>
      <c r="J669" s="14">
        <f>+G669*2.87%</f>
        <v>631.4</v>
      </c>
      <c r="K669" s="14">
        <f>G669*7.1%</f>
        <v>1561.9999999999998</v>
      </c>
      <c r="L669" s="14">
        <f>G669*1.15%</f>
        <v>253</v>
      </c>
      <c r="M669" s="14">
        <f>+G669*3.04%</f>
        <v>668.8</v>
      </c>
      <c r="N669" s="14">
        <f>G669*7.09%</f>
        <v>1559.8000000000002</v>
      </c>
      <c r="O669" s="14">
        <v>1587.38</v>
      </c>
      <c r="P669" s="14">
        <f>J669+K669+L669+M669+N669</f>
        <v>4675</v>
      </c>
      <c r="Q669" s="14">
        <v>0</v>
      </c>
      <c r="R669" s="14">
        <f>+J669+M669+O669+Q669+H669+I669</f>
        <v>2887.58</v>
      </c>
      <c r="S669" s="14">
        <f>+N669+L669+K669</f>
        <v>3374.8</v>
      </c>
      <c r="T669" s="14">
        <f>+G669-R669</f>
        <v>19112.419999999998</v>
      </c>
      <c r="U669" s="60">
        <f>+AH669-T669</f>
        <v>0</v>
      </c>
      <c r="V669" t="s">
        <v>768</v>
      </c>
      <c r="W669" t="s">
        <v>165</v>
      </c>
      <c r="X669" t="s">
        <v>1803</v>
      </c>
      <c r="Y669">
        <v>98</v>
      </c>
      <c r="Z669" s="33">
        <v>22000</v>
      </c>
      <c r="AA669">
        <v>0</v>
      </c>
      <c r="AB669" s="33">
        <v>22000</v>
      </c>
      <c r="AC669">
        <v>631.4</v>
      </c>
      <c r="AD669">
        <v>0</v>
      </c>
      <c r="AE669">
        <v>668.8</v>
      </c>
      <c r="AF669" s="33">
        <v>1587.38</v>
      </c>
      <c r="AG669" s="33">
        <v>2887.58</v>
      </c>
      <c r="AH669" s="33">
        <v>19112.419999999998</v>
      </c>
      <c r="AI669" s="33" t="s">
        <v>1975</v>
      </c>
      <c r="AJ669" s="33"/>
      <c r="AL669" s="35"/>
      <c r="AM669" s="35"/>
    </row>
    <row r="670" spans="1:39" ht="15.95" customHeight="1" x14ac:dyDescent="0.25">
      <c r="A670" s="11">
        <f t="shared" si="11"/>
        <v>649</v>
      </c>
      <c r="B670" s="12" t="s">
        <v>212</v>
      </c>
      <c r="C670" s="13" t="s">
        <v>769</v>
      </c>
      <c r="D670" s="13" t="s">
        <v>37</v>
      </c>
      <c r="E670" s="13" t="s">
        <v>29</v>
      </c>
      <c r="F670" s="13" t="s">
        <v>35</v>
      </c>
      <c r="G670" s="14">
        <v>34000</v>
      </c>
      <c r="H670" s="14">
        <v>0</v>
      </c>
      <c r="I670" s="14">
        <v>0</v>
      </c>
      <c r="J670" s="14">
        <f>+G670*2.87%</f>
        <v>975.8</v>
      </c>
      <c r="K670" s="14">
        <f>G670*7.1%</f>
        <v>2414</v>
      </c>
      <c r="L670" s="14">
        <f>G670*1.15%</f>
        <v>391</v>
      </c>
      <c r="M670" s="14">
        <f>+G670*3.04%</f>
        <v>1033.5999999999999</v>
      </c>
      <c r="N670" s="14">
        <f>G670*7.09%</f>
        <v>2410.6000000000004</v>
      </c>
      <c r="O670" s="14">
        <v>0</v>
      </c>
      <c r="P670" s="14">
        <f>J670+K670+L670+M670+N670</f>
        <v>7225</v>
      </c>
      <c r="Q670" s="14">
        <f>+AF670</f>
        <v>20186.61</v>
      </c>
      <c r="R670" s="14">
        <f>+J670+M670+O670+Q670+H670+I670</f>
        <v>22196.010000000002</v>
      </c>
      <c r="S670" s="14">
        <f>+N670+L670+K670</f>
        <v>5215.6000000000004</v>
      </c>
      <c r="T670" s="14">
        <f>+G670-R670</f>
        <v>11803.989999999998</v>
      </c>
      <c r="U670" s="60">
        <f>+AH670-T670</f>
        <v>0</v>
      </c>
      <c r="V670" t="s">
        <v>769</v>
      </c>
      <c r="W670" t="s">
        <v>37</v>
      </c>
      <c r="X670" t="s">
        <v>1594</v>
      </c>
      <c r="Y670">
        <v>6</v>
      </c>
      <c r="Z670" s="33">
        <v>34000</v>
      </c>
      <c r="AA670">
        <v>0</v>
      </c>
      <c r="AB670" s="33">
        <v>34000</v>
      </c>
      <c r="AC670">
        <v>975.8</v>
      </c>
      <c r="AD670">
        <v>0</v>
      </c>
      <c r="AE670" s="33">
        <v>1033.5999999999999</v>
      </c>
      <c r="AF670" s="33">
        <v>20186.61</v>
      </c>
      <c r="AG670" s="33">
        <v>22196.01</v>
      </c>
      <c r="AH670" s="33">
        <v>11803.99</v>
      </c>
      <c r="AI670" s="33" t="s">
        <v>1975</v>
      </c>
      <c r="AJ670" s="33"/>
      <c r="AL670" s="35"/>
      <c r="AM670" s="35"/>
    </row>
    <row r="671" spans="1:39" ht="15.95" customHeight="1" x14ac:dyDescent="0.25">
      <c r="A671" s="11">
        <f t="shared" si="11"/>
        <v>650</v>
      </c>
      <c r="B671" s="12" t="s">
        <v>212</v>
      </c>
      <c r="C671" s="13" t="s">
        <v>770</v>
      </c>
      <c r="D671" s="13" t="s">
        <v>165</v>
      </c>
      <c r="E671" s="13" t="s">
        <v>29</v>
      </c>
      <c r="F671" s="13" t="s">
        <v>30</v>
      </c>
      <c r="G671" s="14">
        <v>22000</v>
      </c>
      <c r="H671" s="14">
        <v>0</v>
      </c>
      <c r="I671" s="14">
        <v>0</v>
      </c>
      <c r="J671" s="14">
        <f>+G671*2.87%</f>
        <v>631.4</v>
      </c>
      <c r="K671" s="14">
        <f>G671*7.1%</f>
        <v>1561.9999999999998</v>
      </c>
      <c r="L671" s="14">
        <f>G671*1.15%</f>
        <v>253</v>
      </c>
      <c r="M671" s="14">
        <f>+G671*3.04%</f>
        <v>668.8</v>
      </c>
      <c r="N671" s="14">
        <f>G671*7.09%</f>
        <v>1559.8000000000002</v>
      </c>
      <c r="O671" s="14">
        <v>0</v>
      </c>
      <c r="P671" s="14">
        <f>J671+K671+L671+M671+N671</f>
        <v>4675</v>
      </c>
      <c r="Q671" s="14">
        <f>+AF671</f>
        <v>0</v>
      </c>
      <c r="R671" s="14">
        <f>+J671+M671+O671+Q671+H671+I671</f>
        <v>1300.1999999999998</v>
      </c>
      <c r="S671" s="14">
        <f>+N671+L671+K671</f>
        <v>3374.8</v>
      </c>
      <c r="T671" s="14">
        <f>+G671-R671</f>
        <v>20699.8</v>
      </c>
      <c r="U671" s="60">
        <f>+AH671-T671</f>
        <v>0</v>
      </c>
      <c r="V671" t="s">
        <v>770</v>
      </c>
      <c r="W671" t="s">
        <v>165</v>
      </c>
      <c r="X671" t="s">
        <v>1573</v>
      </c>
      <c r="Y671">
        <v>10</v>
      </c>
      <c r="Z671" s="33">
        <v>22000</v>
      </c>
      <c r="AA671">
        <v>0</v>
      </c>
      <c r="AB671" s="33">
        <v>22000</v>
      </c>
      <c r="AC671">
        <v>631.4</v>
      </c>
      <c r="AD671">
        <v>0</v>
      </c>
      <c r="AE671">
        <v>668.8</v>
      </c>
      <c r="AF671">
        <v>0</v>
      </c>
      <c r="AG671" s="33">
        <v>1300.2</v>
      </c>
      <c r="AH671" s="33">
        <v>20699.8</v>
      </c>
      <c r="AI671" s="33" t="s">
        <v>1975</v>
      </c>
      <c r="AJ671" s="33"/>
      <c r="AL671" s="35"/>
      <c r="AM671" s="35"/>
    </row>
    <row r="672" spans="1:39" ht="15.95" customHeight="1" x14ac:dyDescent="0.25">
      <c r="A672" s="11">
        <f t="shared" si="11"/>
        <v>651</v>
      </c>
      <c r="B672" s="12" t="s">
        <v>212</v>
      </c>
      <c r="C672" s="13" t="s">
        <v>771</v>
      </c>
      <c r="D672" s="13" t="s">
        <v>158</v>
      </c>
      <c r="E672" s="13" t="s">
        <v>29</v>
      </c>
      <c r="F672" s="13" t="s">
        <v>35</v>
      </c>
      <c r="G672" s="14">
        <v>22000</v>
      </c>
      <c r="H672" s="14">
        <v>0</v>
      </c>
      <c r="I672" s="14">
        <v>0</v>
      </c>
      <c r="J672" s="14">
        <f>+G672*2.87%</f>
        <v>631.4</v>
      </c>
      <c r="K672" s="14">
        <f>G672*7.1%</f>
        <v>1561.9999999999998</v>
      </c>
      <c r="L672" s="14">
        <f>G672*1.15%</f>
        <v>253</v>
      </c>
      <c r="M672" s="14">
        <f>+G672*3.04%</f>
        <v>668.8</v>
      </c>
      <c r="N672" s="14">
        <f>G672*7.09%</f>
        <v>1559.8000000000002</v>
      </c>
      <c r="O672" s="14">
        <v>0</v>
      </c>
      <c r="P672" s="14">
        <f>J672+K672+L672+M672+N672</f>
        <v>4675</v>
      </c>
      <c r="Q672" s="14">
        <f>+AF672</f>
        <v>5029.1899999999996</v>
      </c>
      <c r="R672" s="14">
        <f>+J672+M672+O672+Q672+H672+I672</f>
        <v>6329.3899999999994</v>
      </c>
      <c r="S672" s="14">
        <f>+N672+L672+K672</f>
        <v>3374.8</v>
      </c>
      <c r="T672" s="14">
        <f>+G672-R672</f>
        <v>15670.61</v>
      </c>
      <c r="U672" s="60">
        <f>+AH672-T672</f>
        <v>0</v>
      </c>
      <c r="V672" t="s">
        <v>771</v>
      </c>
      <c r="W672" t="s">
        <v>158</v>
      </c>
      <c r="X672" t="s">
        <v>1582</v>
      </c>
      <c r="Y672">
        <v>66</v>
      </c>
      <c r="Z672" s="33">
        <v>22000</v>
      </c>
      <c r="AA672">
        <v>0</v>
      </c>
      <c r="AB672" s="33">
        <v>22000</v>
      </c>
      <c r="AC672">
        <v>631.4</v>
      </c>
      <c r="AD672">
        <v>0</v>
      </c>
      <c r="AE672">
        <v>668.8</v>
      </c>
      <c r="AF672" s="33">
        <v>5029.1899999999996</v>
      </c>
      <c r="AG672" s="33">
        <v>6329.39</v>
      </c>
      <c r="AH672" s="33">
        <v>15670.61</v>
      </c>
      <c r="AI672" s="33" t="s">
        <v>1975</v>
      </c>
      <c r="AJ672" s="33"/>
      <c r="AL672" s="35"/>
      <c r="AM672" s="35"/>
    </row>
    <row r="673" spans="1:39" ht="15.95" customHeight="1" x14ac:dyDescent="0.25">
      <c r="A673" s="11">
        <f t="shared" si="11"/>
        <v>652</v>
      </c>
      <c r="B673" s="12" t="s">
        <v>212</v>
      </c>
      <c r="C673" s="13" t="s">
        <v>772</v>
      </c>
      <c r="D673" s="13" t="s">
        <v>37</v>
      </c>
      <c r="E673" s="13" t="s">
        <v>29</v>
      </c>
      <c r="F673" s="13" t="s">
        <v>35</v>
      </c>
      <c r="G673" s="14">
        <v>40000</v>
      </c>
      <c r="H673" s="14">
        <v>442.65</v>
      </c>
      <c r="I673" s="14">
        <v>0</v>
      </c>
      <c r="J673" s="14">
        <f>+G673*2.87%</f>
        <v>1148</v>
      </c>
      <c r="K673" s="14">
        <f>G673*7.1%</f>
        <v>2839.9999999999995</v>
      </c>
      <c r="L673" s="14">
        <f>G673*1.15%</f>
        <v>460</v>
      </c>
      <c r="M673" s="14">
        <f>+G673*3.04%</f>
        <v>1216</v>
      </c>
      <c r="N673" s="14">
        <f>G673*7.09%</f>
        <v>2836</v>
      </c>
      <c r="O673" s="14">
        <v>0</v>
      </c>
      <c r="P673" s="14">
        <f>J673+K673+L673+M673+N673</f>
        <v>8500</v>
      </c>
      <c r="Q673" s="14">
        <f>+AF673</f>
        <v>17567.46</v>
      </c>
      <c r="R673" s="14">
        <f>+J673+M673+O673+Q673+H673+I673</f>
        <v>20374.11</v>
      </c>
      <c r="S673" s="14">
        <f>+N673+L673+K673</f>
        <v>6136</v>
      </c>
      <c r="T673" s="14">
        <f>+G673-R673</f>
        <v>19625.89</v>
      </c>
      <c r="U673" s="60">
        <f>+AH673-T673</f>
        <v>0</v>
      </c>
      <c r="V673" t="s">
        <v>772</v>
      </c>
      <c r="W673" t="s">
        <v>37</v>
      </c>
      <c r="X673" t="s">
        <v>1610</v>
      </c>
      <c r="Y673">
        <v>5</v>
      </c>
      <c r="Z673" s="33">
        <v>40000</v>
      </c>
      <c r="AA673">
        <v>0</v>
      </c>
      <c r="AB673" s="33">
        <v>40000</v>
      </c>
      <c r="AC673" s="33">
        <v>1148</v>
      </c>
      <c r="AD673">
        <v>442.65</v>
      </c>
      <c r="AE673" s="33">
        <v>1216</v>
      </c>
      <c r="AF673" s="33">
        <v>17567.46</v>
      </c>
      <c r="AG673" s="33">
        <v>20374.11</v>
      </c>
      <c r="AH673" s="33">
        <v>19625.89</v>
      </c>
      <c r="AI673" s="33" t="s">
        <v>1975</v>
      </c>
      <c r="AJ673" s="33"/>
      <c r="AL673" s="35"/>
      <c r="AM673" s="35"/>
    </row>
    <row r="674" spans="1:39" ht="15.95" customHeight="1" x14ac:dyDescent="0.25">
      <c r="A674" s="11">
        <f t="shared" si="11"/>
        <v>653</v>
      </c>
      <c r="B674" s="12" t="s">
        <v>212</v>
      </c>
      <c r="C674" s="13" t="s">
        <v>773</v>
      </c>
      <c r="D674" s="13" t="s">
        <v>163</v>
      </c>
      <c r="E674" s="13" t="s">
        <v>29</v>
      </c>
      <c r="F674" s="13" t="s">
        <v>35</v>
      </c>
      <c r="G674" s="14">
        <v>30000</v>
      </c>
      <c r="H674" s="14">
        <v>0</v>
      </c>
      <c r="I674" s="14">
        <v>0</v>
      </c>
      <c r="J674" s="14">
        <f>+G674*2.87%</f>
        <v>861</v>
      </c>
      <c r="K674" s="14">
        <f>G674*7.1%</f>
        <v>2130</v>
      </c>
      <c r="L674" s="14">
        <f>G674*1.15%</f>
        <v>345</v>
      </c>
      <c r="M674" s="14">
        <f>+G674*3.04%</f>
        <v>912</v>
      </c>
      <c r="N674" s="14">
        <f>G674*7.09%</f>
        <v>2127</v>
      </c>
      <c r="O674" s="14">
        <v>0</v>
      </c>
      <c r="P674" s="14">
        <f>J674+K674+L674+M674+N674</f>
        <v>6375</v>
      </c>
      <c r="Q674" s="14">
        <f>+AF674</f>
        <v>4946</v>
      </c>
      <c r="R674" s="14">
        <f>+J674+M674+O674+Q674+H674+I674</f>
        <v>6719</v>
      </c>
      <c r="S674" s="14">
        <f>+N674+L674+K674</f>
        <v>4602</v>
      </c>
      <c r="T674" s="14">
        <f>+G674-R674</f>
        <v>23281</v>
      </c>
      <c r="U674" s="60">
        <f>+AH674-T674</f>
        <v>0</v>
      </c>
      <c r="V674" t="s">
        <v>773</v>
      </c>
      <c r="W674" t="s">
        <v>163</v>
      </c>
      <c r="X674" t="s">
        <v>1608</v>
      </c>
      <c r="Y674">
        <v>73</v>
      </c>
      <c r="Z674" s="33">
        <v>30000</v>
      </c>
      <c r="AA674">
        <v>0</v>
      </c>
      <c r="AB674" s="33">
        <v>30000</v>
      </c>
      <c r="AC674">
        <v>861</v>
      </c>
      <c r="AD674">
        <v>0</v>
      </c>
      <c r="AE674">
        <v>912</v>
      </c>
      <c r="AF674" s="33">
        <v>4946</v>
      </c>
      <c r="AG674" s="33">
        <v>6719</v>
      </c>
      <c r="AH674" s="33">
        <v>23281</v>
      </c>
      <c r="AI674" s="33" t="s">
        <v>1975</v>
      </c>
      <c r="AJ674" s="33"/>
      <c r="AL674" s="35"/>
      <c r="AM674" s="35"/>
    </row>
    <row r="675" spans="1:39" ht="15.95" customHeight="1" x14ac:dyDescent="0.25">
      <c r="A675" s="11">
        <f t="shared" si="11"/>
        <v>654</v>
      </c>
      <c r="B675" s="12" t="s">
        <v>212</v>
      </c>
      <c r="C675" s="13" t="s">
        <v>774</v>
      </c>
      <c r="D675" s="13" t="s">
        <v>496</v>
      </c>
      <c r="E675" s="13" t="s">
        <v>29</v>
      </c>
      <c r="F675" s="13" t="s">
        <v>35</v>
      </c>
      <c r="G675" s="14">
        <v>22000</v>
      </c>
      <c r="H675" s="14">
        <v>0</v>
      </c>
      <c r="I675" s="14">
        <v>0</v>
      </c>
      <c r="J675" s="14">
        <f>+G675*2.87%</f>
        <v>631.4</v>
      </c>
      <c r="K675" s="14">
        <f>G675*7.1%</f>
        <v>1561.9999999999998</v>
      </c>
      <c r="L675" s="14">
        <f>G675*1.15%</f>
        <v>253</v>
      </c>
      <c r="M675" s="14">
        <f>+G675*3.04%</f>
        <v>668.8</v>
      </c>
      <c r="N675" s="14">
        <f>G675*7.09%</f>
        <v>1559.8000000000002</v>
      </c>
      <c r="O675" s="14">
        <v>0</v>
      </c>
      <c r="P675" s="14">
        <f>J675+K675+L675+M675+N675</f>
        <v>4675</v>
      </c>
      <c r="Q675" s="14">
        <f>+AF675</f>
        <v>0</v>
      </c>
      <c r="R675" s="14">
        <f>+J675+M675+O675+Q675+H675+I675</f>
        <v>1300.1999999999998</v>
      </c>
      <c r="S675" s="14">
        <f>+N675+L675+K675</f>
        <v>3374.8</v>
      </c>
      <c r="T675" s="14">
        <f>+G675-R675</f>
        <v>20699.8</v>
      </c>
      <c r="U675" s="60">
        <f>+AH675-T675</f>
        <v>0</v>
      </c>
      <c r="V675" t="s">
        <v>774</v>
      </c>
      <c r="W675" t="s">
        <v>496</v>
      </c>
      <c r="X675" t="s">
        <v>1617</v>
      </c>
      <c r="Y675">
        <v>67</v>
      </c>
      <c r="Z675" s="33">
        <v>22000</v>
      </c>
      <c r="AA675">
        <v>0</v>
      </c>
      <c r="AB675" s="33">
        <v>22000</v>
      </c>
      <c r="AC675">
        <v>631.4</v>
      </c>
      <c r="AD675">
        <v>0</v>
      </c>
      <c r="AE675">
        <v>668.8</v>
      </c>
      <c r="AF675">
        <v>0</v>
      </c>
      <c r="AG675" s="33">
        <v>1300.2</v>
      </c>
      <c r="AH675" s="33">
        <v>20699.8</v>
      </c>
      <c r="AI675" s="33" t="s">
        <v>1975</v>
      </c>
      <c r="AJ675" s="33"/>
      <c r="AL675" s="35"/>
      <c r="AM675" s="35"/>
    </row>
    <row r="676" spans="1:39" ht="15.95" customHeight="1" x14ac:dyDescent="0.25">
      <c r="A676" s="11">
        <f t="shared" si="11"/>
        <v>655</v>
      </c>
      <c r="B676" s="12" t="s">
        <v>212</v>
      </c>
      <c r="C676" s="13" t="s">
        <v>775</v>
      </c>
      <c r="D676" s="13" t="s">
        <v>379</v>
      </c>
      <c r="E676" s="13" t="s">
        <v>29</v>
      </c>
      <c r="F676" s="13" t="s">
        <v>35</v>
      </c>
      <c r="G676" s="14">
        <v>45000</v>
      </c>
      <c r="H676" s="14">
        <v>1148.33</v>
      </c>
      <c r="I676" s="14">
        <v>0</v>
      </c>
      <c r="J676" s="14">
        <f>+G676*2.87%</f>
        <v>1291.5</v>
      </c>
      <c r="K676" s="14">
        <f>G676*7.1%</f>
        <v>3194.9999999999995</v>
      </c>
      <c r="L676" s="14">
        <f>G676*1.15%</f>
        <v>517.5</v>
      </c>
      <c r="M676" s="14">
        <f>+G676*3.04%</f>
        <v>1368</v>
      </c>
      <c r="N676" s="14">
        <f>G676*7.09%</f>
        <v>3190.5</v>
      </c>
      <c r="O676" s="14">
        <v>0</v>
      </c>
      <c r="P676" s="14">
        <f>J676+K676+L676+M676+N676</f>
        <v>9562.5</v>
      </c>
      <c r="Q676" s="14">
        <f>+AF676</f>
        <v>13536.08</v>
      </c>
      <c r="R676" s="14">
        <f>+J676+M676+O676+Q676+H676+I676</f>
        <v>17343.91</v>
      </c>
      <c r="S676" s="14">
        <f>+N676+L676+K676</f>
        <v>6903</v>
      </c>
      <c r="T676" s="14">
        <f>+G676-R676</f>
        <v>27656.09</v>
      </c>
      <c r="U676" s="60">
        <f>+AH676-T676</f>
        <v>0</v>
      </c>
      <c r="V676" t="s">
        <v>775</v>
      </c>
      <c r="W676" t="s">
        <v>379</v>
      </c>
      <c r="X676" t="s">
        <v>1516</v>
      </c>
      <c r="Y676">
        <v>70</v>
      </c>
      <c r="Z676" s="33">
        <v>45000</v>
      </c>
      <c r="AA676">
        <v>0</v>
      </c>
      <c r="AB676" s="33">
        <v>45000</v>
      </c>
      <c r="AC676" s="33">
        <v>1291.5</v>
      </c>
      <c r="AD676" s="33">
        <v>1148.33</v>
      </c>
      <c r="AE676" s="33">
        <v>1368</v>
      </c>
      <c r="AF676" s="33">
        <v>13536.08</v>
      </c>
      <c r="AG676" s="33">
        <v>17343.91</v>
      </c>
      <c r="AH676" s="33">
        <v>27656.09</v>
      </c>
      <c r="AI676" s="33" t="s">
        <v>1975</v>
      </c>
      <c r="AJ676" s="33"/>
      <c r="AL676" s="35"/>
      <c r="AM676" s="35"/>
    </row>
    <row r="677" spans="1:39" ht="15.95" customHeight="1" x14ac:dyDescent="0.25">
      <c r="A677" s="11">
        <f t="shared" si="11"/>
        <v>656</v>
      </c>
      <c r="B677" s="12" t="s">
        <v>212</v>
      </c>
      <c r="C677" s="59" t="s">
        <v>776</v>
      </c>
      <c r="D677" s="13" t="s">
        <v>165</v>
      </c>
      <c r="E677" s="13" t="s">
        <v>29</v>
      </c>
      <c r="F677" s="13" t="s">
        <v>30</v>
      </c>
      <c r="G677" s="14">
        <v>22000</v>
      </c>
      <c r="H677" s="14">
        <v>0</v>
      </c>
      <c r="I677" s="14">
        <v>0</v>
      </c>
      <c r="J677" s="14">
        <f>+G677*2.87%</f>
        <v>631.4</v>
      </c>
      <c r="K677" s="14">
        <f>G677*7.1%</f>
        <v>1561.9999999999998</v>
      </c>
      <c r="L677" s="14">
        <f>G677*1.15%</f>
        <v>253</v>
      </c>
      <c r="M677" s="14">
        <f>+G677*3.04%</f>
        <v>668.8</v>
      </c>
      <c r="N677" s="14">
        <f>G677*7.09%</f>
        <v>1559.8000000000002</v>
      </c>
      <c r="O677" s="14">
        <v>0</v>
      </c>
      <c r="P677" s="14">
        <f>J677+K677+L677+M677+N677</f>
        <v>4675</v>
      </c>
      <c r="Q677" s="14">
        <f>+AF677</f>
        <v>0</v>
      </c>
      <c r="R677" s="14">
        <f>+J677+M677+O677+Q677+H677+I677</f>
        <v>1300.1999999999998</v>
      </c>
      <c r="S677" s="14">
        <f>+N677+L677+K677</f>
        <v>3374.8</v>
      </c>
      <c r="T677" s="14">
        <f>+G677-R677</f>
        <v>20699.8</v>
      </c>
      <c r="U677" s="60">
        <f>+AH677-T677</f>
        <v>0</v>
      </c>
      <c r="V677" t="s">
        <v>776</v>
      </c>
      <c r="W677" t="s">
        <v>165</v>
      </c>
      <c r="X677" t="s">
        <v>1604</v>
      </c>
      <c r="Y677">
        <v>12</v>
      </c>
      <c r="Z677" s="33">
        <v>22000</v>
      </c>
      <c r="AA677">
        <v>0</v>
      </c>
      <c r="AB677" s="33">
        <v>22000</v>
      </c>
      <c r="AC677">
        <v>631.4</v>
      </c>
      <c r="AD677">
        <v>0</v>
      </c>
      <c r="AE677">
        <v>668.8</v>
      </c>
      <c r="AF677">
        <v>0</v>
      </c>
      <c r="AG677" s="33">
        <v>1300.2</v>
      </c>
      <c r="AH677" s="33">
        <v>20699.8</v>
      </c>
      <c r="AI677" s="33" t="s">
        <v>1975</v>
      </c>
      <c r="AJ677" s="33"/>
      <c r="AL677" s="35"/>
      <c r="AM677" s="35"/>
    </row>
    <row r="678" spans="1:39" ht="15.95" customHeight="1" x14ac:dyDescent="0.25">
      <c r="A678" s="11">
        <f t="shared" si="11"/>
        <v>657</v>
      </c>
      <c r="B678" s="12" t="s">
        <v>212</v>
      </c>
      <c r="C678" s="13" t="s">
        <v>777</v>
      </c>
      <c r="D678" s="13" t="s">
        <v>165</v>
      </c>
      <c r="E678" s="13" t="s">
        <v>29</v>
      </c>
      <c r="F678" s="13" t="s">
        <v>30</v>
      </c>
      <c r="G678" s="14">
        <v>22000</v>
      </c>
      <c r="H678" s="14">
        <v>0</v>
      </c>
      <c r="I678" s="14">
        <v>0</v>
      </c>
      <c r="J678" s="14">
        <f>+G678*2.87%</f>
        <v>631.4</v>
      </c>
      <c r="K678" s="14">
        <f>G678*7.1%</f>
        <v>1561.9999999999998</v>
      </c>
      <c r="L678" s="14">
        <f>G678*1.15%</f>
        <v>253</v>
      </c>
      <c r="M678" s="14">
        <f>+G678*3.04%</f>
        <v>668.8</v>
      </c>
      <c r="N678" s="14">
        <f>G678*7.09%</f>
        <v>1559.8000000000002</v>
      </c>
      <c r="O678" s="14">
        <v>0</v>
      </c>
      <c r="P678" s="14">
        <f>J678+K678+L678+M678+N678</f>
        <v>4675</v>
      </c>
      <c r="Q678" s="14">
        <f>+AF678</f>
        <v>11993.14</v>
      </c>
      <c r="R678" s="14">
        <f>+J678+M678+O678+Q678+H678+I678</f>
        <v>13293.34</v>
      </c>
      <c r="S678" s="14">
        <f>+N678+L678+K678</f>
        <v>3374.8</v>
      </c>
      <c r="T678" s="14">
        <f>+G678-R678</f>
        <v>8706.66</v>
      </c>
      <c r="U678" s="60">
        <f>+AH678-T678</f>
        <v>0</v>
      </c>
      <c r="V678" t="s">
        <v>777</v>
      </c>
      <c r="W678" t="s">
        <v>165</v>
      </c>
      <c r="X678" t="s">
        <v>1468</v>
      </c>
      <c r="Y678">
        <v>13</v>
      </c>
      <c r="Z678" s="33">
        <v>22000</v>
      </c>
      <c r="AA678">
        <v>0</v>
      </c>
      <c r="AB678" s="33">
        <v>22000</v>
      </c>
      <c r="AC678">
        <v>631.4</v>
      </c>
      <c r="AD678">
        <v>0</v>
      </c>
      <c r="AE678">
        <v>668.8</v>
      </c>
      <c r="AF678" s="33">
        <v>11993.14</v>
      </c>
      <c r="AG678" s="33">
        <v>13293.34</v>
      </c>
      <c r="AH678" s="33">
        <v>8706.66</v>
      </c>
      <c r="AI678" s="33" t="s">
        <v>1975</v>
      </c>
      <c r="AJ678" s="33"/>
      <c r="AL678" s="35"/>
      <c r="AM678" s="35"/>
    </row>
    <row r="679" spans="1:39" ht="15.95" customHeight="1" x14ac:dyDescent="0.25">
      <c r="A679" s="11">
        <f t="shared" si="11"/>
        <v>658</v>
      </c>
      <c r="B679" s="12" t="s">
        <v>212</v>
      </c>
      <c r="C679" s="13" t="s">
        <v>778</v>
      </c>
      <c r="D679" s="13" t="s">
        <v>165</v>
      </c>
      <c r="E679" s="13" t="s">
        <v>29</v>
      </c>
      <c r="F679" s="13" t="s">
        <v>30</v>
      </c>
      <c r="G679" s="14">
        <v>22000</v>
      </c>
      <c r="H679" s="14">
        <v>0</v>
      </c>
      <c r="I679" s="14">
        <v>0</v>
      </c>
      <c r="J679" s="14">
        <f>+G679*2.87%</f>
        <v>631.4</v>
      </c>
      <c r="K679" s="14">
        <f>G679*7.1%</f>
        <v>1561.9999999999998</v>
      </c>
      <c r="L679" s="14">
        <f>G679*1.15%</f>
        <v>253</v>
      </c>
      <c r="M679" s="14">
        <f>+G679*3.04%</f>
        <v>668.8</v>
      </c>
      <c r="N679" s="14">
        <f>G679*7.09%</f>
        <v>1559.8000000000002</v>
      </c>
      <c r="O679" s="14">
        <v>0</v>
      </c>
      <c r="P679" s="14">
        <f>J679+K679+L679+M679+N679</f>
        <v>4675</v>
      </c>
      <c r="Q679" s="14">
        <f>+AF679</f>
        <v>0</v>
      </c>
      <c r="R679" s="14">
        <f>+J679+M679+O679+Q679+H679+I679</f>
        <v>1300.1999999999998</v>
      </c>
      <c r="S679" s="14">
        <f>+N679+L679+K679</f>
        <v>3374.8</v>
      </c>
      <c r="T679" s="14">
        <f>+G679-R679</f>
        <v>20699.8</v>
      </c>
      <c r="U679" s="60">
        <f>+AH679-T679</f>
        <v>0</v>
      </c>
      <c r="V679" t="s">
        <v>778</v>
      </c>
      <c r="W679" t="s">
        <v>165</v>
      </c>
      <c r="X679" t="s">
        <v>1470</v>
      </c>
      <c r="Y679">
        <v>14</v>
      </c>
      <c r="Z679" s="33">
        <v>22000</v>
      </c>
      <c r="AA679">
        <v>0</v>
      </c>
      <c r="AB679" s="33">
        <v>22000</v>
      </c>
      <c r="AC679">
        <v>631.4</v>
      </c>
      <c r="AD679">
        <v>0</v>
      </c>
      <c r="AE679">
        <v>668.8</v>
      </c>
      <c r="AF679">
        <v>0</v>
      </c>
      <c r="AG679" s="33">
        <v>1300.2</v>
      </c>
      <c r="AH679" s="33">
        <v>20699.8</v>
      </c>
      <c r="AI679" s="33" t="s">
        <v>1975</v>
      </c>
      <c r="AJ679" s="33"/>
      <c r="AL679" s="35"/>
      <c r="AM679" s="35"/>
    </row>
    <row r="680" spans="1:39" ht="15.95" customHeight="1" x14ac:dyDescent="0.25">
      <c r="A680" s="11">
        <f t="shared" si="11"/>
        <v>659</v>
      </c>
      <c r="B680" s="12" t="s">
        <v>212</v>
      </c>
      <c r="C680" s="13" t="s">
        <v>779</v>
      </c>
      <c r="D680" s="13" t="s">
        <v>165</v>
      </c>
      <c r="E680" s="13" t="s">
        <v>29</v>
      </c>
      <c r="F680" s="13" t="s">
        <v>35</v>
      </c>
      <c r="G680" s="14">
        <v>22000</v>
      </c>
      <c r="H680" s="14">
        <v>0</v>
      </c>
      <c r="I680" s="14">
        <v>0</v>
      </c>
      <c r="J680" s="14">
        <f>+G680*2.87%</f>
        <v>631.4</v>
      </c>
      <c r="K680" s="14">
        <f>G680*7.1%</f>
        <v>1561.9999999999998</v>
      </c>
      <c r="L680" s="14">
        <f>G680*1.15%</f>
        <v>253</v>
      </c>
      <c r="M680" s="14">
        <f>+G680*3.04%</f>
        <v>668.8</v>
      </c>
      <c r="N680" s="14">
        <f>G680*7.09%</f>
        <v>1559.8000000000002</v>
      </c>
      <c r="O680" s="14">
        <f>1587.38*2</f>
        <v>3174.76</v>
      </c>
      <c r="P680" s="14">
        <f>J680+K680+L680+M680+N680</f>
        <v>4675</v>
      </c>
      <c r="Q680" s="14">
        <v>0</v>
      </c>
      <c r="R680" s="14">
        <f>+J680+M680+O680+Q680+H680+I680</f>
        <v>4474.96</v>
      </c>
      <c r="S680" s="14">
        <f>+N680+L680+K680</f>
        <v>3374.8</v>
      </c>
      <c r="T680" s="14">
        <f>+G680-R680</f>
        <v>17525.04</v>
      </c>
      <c r="U680" s="60">
        <f>+AH680-T680</f>
        <v>0</v>
      </c>
      <c r="V680" t="s">
        <v>779</v>
      </c>
      <c r="W680" t="s">
        <v>165</v>
      </c>
      <c r="X680" t="s">
        <v>1607</v>
      </c>
      <c r="Y680">
        <v>15</v>
      </c>
      <c r="Z680" s="33">
        <v>22000</v>
      </c>
      <c r="AA680">
        <v>0</v>
      </c>
      <c r="AB680" s="33">
        <v>22000</v>
      </c>
      <c r="AC680">
        <v>631.4</v>
      </c>
      <c r="AD680">
        <v>0</v>
      </c>
      <c r="AE680">
        <v>668.8</v>
      </c>
      <c r="AF680" s="33">
        <v>3174.76</v>
      </c>
      <c r="AG680" s="33">
        <v>4474.96</v>
      </c>
      <c r="AH680" s="33">
        <v>17525.04</v>
      </c>
      <c r="AI680" s="33" t="s">
        <v>1975</v>
      </c>
      <c r="AJ680" s="33"/>
      <c r="AL680" s="35"/>
      <c r="AM680" s="35"/>
    </row>
    <row r="681" spans="1:39" ht="15.95" customHeight="1" x14ac:dyDescent="0.25">
      <c r="A681" s="11">
        <f t="shared" si="11"/>
        <v>660</v>
      </c>
      <c r="B681" s="12" t="s">
        <v>212</v>
      </c>
      <c r="C681" s="13" t="s">
        <v>780</v>
      </c>
      <c r="D681" s="13" t="s">
        <v>379</v>
      </c>
      <c r="E681" s="13" t="s">
        <v>29</v>
      </c>
      <c r="F681" s="13" t="s">
        <v>30</v>
      </c>
      <c r="G681" s="14">
        <v>45000</v>
      </c>
      <c r="H681" s="14">
        <v>1148.33</v>
      </c>
      <c r="I681" s="14">
        <v>0</v>
      </c>
      <c r="J681" s="14">
        <f>+G681*2.87%</f>
        <v>1291.5</v>
      </c>
      <c r="K681" s="14">
        <f>G681*7.1%</f>
        <v>3194.9999999999995</v>
      </c>
      <c r="L681" s="14">
        <f>G681*1.15%</f>
        <v>517.5</v>
      </c>
      <c r="M681" s="14">
        <f>+G681*3.04%</f>
        <v>1368</v>
      </c>
      <c r="N681" s="14">
        <f>G681*7.09%</f>
        <v>3190.5</v>
      </c>
      <c r="O681" s="14">
        <v>0</v>
      </c>
      <c r="P681" s="14">
        <f>J681+K681+L681+M681+N681</f>
        <v>9562.5</v>
      </c>
      <c r="Q681" s="14">
        <f>+AF681</f>
        <v>0</v>
      </c>
      <c r="R681" s="14">
        <f>+J681+M681+O681+Q681+H681+I681</f>
        <v>3807.83</v>
      </c>
      <c r="S681" s="14">
        <f>+N681+L681+K681</f>
        <v>6903</v>
      </c>
      <c r="T681" s="14">
        <f>+G681-R681</f>
        <v>41192.17</v>
      </c>
      <c r="U681" s="60">
        <f>+AH681-T681</f>
        <v>0</v>
      </c>
      <c r="V681" t="s">
        <v>780</v>
      </c>
      <c r="W681" t="s">
        <v>379</v>
      </c>
      <c r="X681" t="s">
        <v>1598</v>
      </c>
      <c r="Y681">
        <v>64</v>
      </c>
      <c r="Z681" s="33">
        <v>45000</v>
      </c>
      <c r="AA681">
        <v>0</v>
      </c>
      <c r="AB681" s="33">
        <v>45000</v>
      </c>
      <c r="AC681" s="33">
        <v>1291.5</v>
      </c>
      <c r="AD681" s="33">
        <v>1148.33</v>
      </c>
      <c r="AE681" s="33">
        <v>1368</v>
      </c>
      <c r="AF681">
        <v>0</v>
      </c>
      <c r="AG681" s="33">
        <v>3807.83</v>
      </c>
      <c r="AH681" s="33">
        <v>41192.17</v>
      </c>
      <c r="AI681" s="33" t="s">
        <v>1975</v>
      </c>
      <c r="AJ681" s="33"/>
      <c r="AL681" s="35"/>
      <c r="AM681" s="35"/>
    </row>
    <row r="682" spans="1:39" ht="15.95" customHeight="1" x14ac:dyDescent="0.25">
      <c r="A682" s="11">
        <f t="shared" si="11"/>
        <v>661</v>
      </c>
      <c r="B682" s="12" t="s">
        <v>212</v>
      </c>
      <c r="C682" s="13" t="s">
        <v>781</v>
      </c>
      <c r="D682" s="13" t="s">
        <v>165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>+G682*2.87%</f>
        <v>631.4</v>
      </c>
      <c r="K682" s="14">
        <f>G682*7.1%</f>
        <v>1561.9999999999998</v>
      </c>
      <c r="L682" s="14">
        <f>G682*1.15%</f>
        <v>253</v>
      </c>
      <c r="M682" s="14">
        <f>+G682*3.04%</f>
        <v>668.8</v>
      </c>
      <c r="N682" s="14">
        <f>G682*7.09%</f>
        <v>1559.8000000000002</v>
      </c>
      <c r="O682" s="14">
        <v>0</v>
      </c>
      <c r="P682" s="14">
        <f>J682+K682+L682+M682+N682</f>
        <v>4675</v>
      </c>
      <c r="Q682" s="14">
        <f>+AF682</f>
        <v>11954.06</v>
      </c>
      <c r="R682" s="14">
        <f>+J682+M682+O682+Q682+H682+I682</f>
        <v>13254.259999999998</v>
      </c>
      <c r="S682" s="14">
        <f>+N682+L682+K682</f>
        <v>3374.8</v>
      </c>
      <c r="T682" s="14">
        <f>+G682-R682</f>
        <v>8745.7400000000016</v>
      </c>
      <c r="U682" s="60">
        <f>+AH682-T682</f>
        <v>0</v>
      </c>
      <c r="V682" t="s">
        <v>781</v>
      </c>
      <c r="W682" t="s">
        <v>165</v>
      </c>
      <c r="X682" t="s">
        <v>1580</v>
      </c>
      <c r="Y682">
        <v>16</v>
      </c>
      <c r="Z682" s="33">
        <v>22000</v>
      </c>
      <c r="AA682">
        <v>0</v>
      </c>
      <c r="AB682" s="33">
        <v>22000</v>
      </c>
      <c r="AC682">
        <v>631.4</v>
      </c>
      <c r="AD682">
        <v>0</v>
      </c>
      <c r="AE682">
        <v>668.8</v>
      </c>
      <c r="AF682" s="33">
        <v>11954.06</v>
      </c>
      <c r="AG682" s="33">
        <v>13254.26</v>
      </c>
      <c r="AH682" s="33">
        <v>8745.74</v>
      </c>
      <c r="AI682" s="33" t="s">
        <v>1975</v>
      </c>
      <c r="AJ682" s="33"/>
      <c r="AL682" s="35"/>
      <c r="AM682" s="35"/>
    </row>
    <row r="683" spans="1:39" ht="15.95" customHeight="1" x14ac:dyDescent="0.25">
      <c r="A683" s="11">
        <f t="shared" si="11"/>
        <v>662</v>
      </c>
      <c r="B683" s="12" t="s">
        <v>212</v>
      </c>
      <c r="C683" s="13" t="s">
        <v>782</v>
      </c>
      <c r="D683" s="13" t="s">
        <v>158</v>
      </c>
      <c r="E683" s="13" t="s">
        <v>29</v>
      </c>
      <c r="F683" s="13" t="s">
        <v>35</v>
      </c>
      <c r="G683" s="14">
        <v>22000</v>
      </c>
      <c r="H683" s="14">
        <v>0</v>
      </c>
      <c r="I683" s="14">
        <v>0</v>
      </c>
      <c r="J683" s="14">
        <f>+G683*2.87%</f>
        <v>631.4</v>
      </c>
      <c r="K683" s="14">
        <f>G683*7.1%</f>
        <v>1561.9999999999998</v>
      </c>
      <c r="L683" s="14">
        <f>G683*1.15%</f>
        <v>253</v>
      </c>
      <c r="M683" s="14">
        <f>+G683*3.04%</f>
        <v>668.8</v>
      </c>
      <c r="N683" s="14">
        <f>G683*7.09%</f>
        <v>1559.8000000000002</v>
      </c>
      <c r="O683" s="14">
        <v>0</v>
      </c>
      <c r="P683" s="14">
        <f>J683+K683+L683+M683+N683</f>
        <v>4675</v>
      </c>
      <c r="Q683" s="14">
        <f>+AF683</f>
        <v>0</v>
      </c>
      <c r="R683" s="14">
        <f>+J683+M683+O683+Q683+H683+I683</f>
        <v>1300.1999999999998</v>
      </c>
      <c r="S683" s="14">
        <f>+N683+L683+K683</f>
        <v>3374.8</v>
      </c>
      <c r="T683" s="14">
        <f>+G683-R683</f>
        <v>20699.8</v>
      </c>
      <c r="U683" s="60">
        <f>+AH683-T683</f>
        <v>0</v>
      </c>
      <c r="V683" t="s">
        <v>782</v>
      </c>
      <c r="W683" t="s">
        <v>158</v>
      </c>
      <c r="X683" t="s">
        <v>1592</v>
      </c>
      <c r="Y683">
        <v>19</v>
      </c>
      <c r="Z683" s="33">
        <v>22000</v>
      </c>
      <c r="AA683">
        <v>0</v>
      </c>
      <c r="AB683" s="33">
        <v>22000</v>
      </c>
      <c r="AC683">
        <v>631.4</v>
      </c>
      <c r="AD683">
        <v>0</v>
      </c>
      <c r="AE683">
        <v>668.8</v>
      </c>
      <c r="AF683">
        <v>0</v>
      </c>
      <c r="AG683" s="33">
        <v>1300.2</v>
      </c>
      <c r="AH683" s="33">
        <v>20699.8</v>
      </c>
      <c r="AI683" s="33" t="s">
        <v>1975</v>
      </c>
      <c r="AJ683" s="33"/>
      <c r="AL683" s="35"/>
      <c r="AM683" s="35"/>
    </row>
    <row r="684" spans="1:39" ht="15.95" customHeight="1" x14ac:dyDescent="0.25">
      <c r="A684" s="11">
        <f t="shared" si="11"/>
        <v>663</v>
      </c>
      <c r="B684" s="12" t="s">
        <v>212</v>
      </c>
      <c r="C684" s="13" t="s">
        <v>783</v>
      </c>
      <c r="D684" s="13" t="s">
        <v>165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>+G684*2.87%</f>
        <v>631.4</v>
      </c>
      <c r="K684" s="14">
        <f>G684*7.1%</f>
        <v>1561.9999999999998</v>
      </c>
      <c r="L684" s="14">
        <f>G684*1.15%</f>
        <v>253</v>
      </c>
      <c r="M684" s="14">
        <f>+G684*3.04%</f>
        <v>668.8</v>
      </c>
      <c r="N684" s="14">
        <f>G684*7.09%</f>
        <v>1559.8000000000002</v>
      </c>
      <c r="O684" s="14">
        <v>0</v>
      </c>
      <c r="P684" s="14">
        <f>J684+K684+L684+M684+N684</f>
        <v>4675</v>
      </c>
      <c r="Q684" s="14">
        <f>+AF684</f>
        <v>1346</v>
      </c>
      <c r="R684" s="14">
        <f>+J684+M684+O684+Q684+H684+I684</f>
        <v>2646.2</v>
      </c>
      <c r="S684" s="14">
        <f>+N684+L684+K684</f>
        <v>3374.8</v>
      </c>
      <c r="T684" s="14">
        <f>+G684-R684</f>
        <v>19353.8</v>
      </c>
      <c r="U684" s="60">
        <f>+AH684-T684</f>
        <v>0</v>
      </c>
      <c r="V684" t="s">
        <v>783</v>
      </c>
      <c r="W684" t="s">
        <v>165</v>
      </c>
      <c r="X684" t="s">
        <v>1640</v>
      </c>
      <c r="Y684">
        <v>109</v>
      </c>
      <c r="Z684" s="33">
        <v>22000</v>
      </c>
      <c r="AA684">
        <v>0</v>
      </c>
      <c r="AB684" s="33">
        <v>22000</v>
      </c>
      <c r="AC684">
        <v>631.4</v>
      </c>
      <c r="AD684">
        <v>0</v>
      </c>
      <c r="AE684">
        <v>668.8</v>
      </c>
      <c r="AF684" s="33">
        <v>1346</v>
      </c>
      <c r="AG684" s="33">
        <v>2646.2</v>
      </c>
      <c r="AH684" s="33">
        <v>19353.8</v>
      </c>
      <c r="AI684" s="33" t="s">
        <v>1975</v>
      </c>
      <c r="AJ684" s="33"/>
      <c r="AL684" s="35"/>
      <c r="AM684" s="35"/>
    </row>
    <row r="685" spans="1:39" ht="15.95" customHeight="1" x14ac:dyDescent="0.25">
      <c r="A685" s="11">
        <f t="shared" si="11"/>
        <v>664</v>
      </c>
      <c r="B685" s="12" t="s">
        <v>212</v>
      </c>
      <c r="C685" s="13" t="s">
        <v>784</v>
      </c>
      <c r="D685" s="13" t="s">
        <v>165</v>
      </c>
      <c r="E685" s="13" t="s">
        <v>29</v>
      </c>
      <c r="F685" s="13" t="s">
        <v>30</v>
      </c>
      <c r="G685" s="14">
        <v>22000</v>
      </c>
      <c r="H685" s="14">
        <v>0</v>
      </c>
      <c r="I685" s="14">
        <v>0</v>
      </c>
      <c r="J685" s="14">
        <f>+G685*2.87%</f>
        <v>631.4</v>
      </c>
      <c r="K685" s="14">
        <f>G685*7.1%</f>
        <v>1561.9999999999998</v>
      </c>
      <c r="L685" s="14">
        <f>G685*1.15%</f>
        <v>253</v>
      </c>
      <c r="M685" s="14">
        <f>+G685*3.04%</f>
        <v>668.8</v>
      </c>
      <c r="N685" s="14">
        <f>G685*7.09%</f>
        <v>1559.8000000000002</v>
      </c>
      <c r="O685" s="14">
        <v>0</v>
      </c>
      <c r="P685" s="14">
        <f>J685+K685+L685+M685+N685</f>
        <v>4675</v>
      </c>
      <c r="Q685" s="14">
        <f>+AF685</f>
        <v>8783.89</v>
      </c>
      <c r="R685" s="14">
        <f>+J685+M685+O685+Q685+H685+I685</f>
        <v>10084.09</v>
      </c>
      <c r="S685" s="14">
        <f>+N685+L685+K685</f>
        <v>3374.8</v>
      </c>
      <c r="T685" s="14">
        <f>+G685-R685</f>
        <v>11915.91</v>
      </c>
      <c r="U685" s="60">
        <f>+AH685-T685</f>
        <v>0</v>
      </c>
      <c r="V685" t="s">
        <v>784</v>
      </c>
      <c r="W685" t="s">
        <v>165</v>
      </c>
      <c r="X685" t="s">
        <v>1611</v>
      </c>
      <c r="Y685">
        <v>21</v>
      </c>
      <c r="Z685" s="33">
        <v>22000</v>
      </c>
      <c r="AA685">
        <v>0</v>
      </c>
      <c r="AB685" s="33">
        <v>22000</v>
      </c>
      <c r="AC685">
        <v>631.4</v>
      </c>
      <c r="AD685">
        <v>0</v>
      </c>
      <c r="AE685">
        <v>668.8</v>
      </c>
      <c r="AF685" s="33">
        <v>8783.89</v>
      </c>
      <c r="AG685" s="33">
        <v>10084.09</v>
      </c>
      <c r="AH685" s="33">
        <v>11915.91</v>
      </c>
      <c r="AI685" s="33" t="s">
        <v>1975</v>
      </c>
      <c r="AJ685" s="33"/>
      <c r="AL685" s="35"/>
      <c r="AM685" s="35"/>
    </row>
    <row r="686" spans="1:39" ht="15.95" customHeight="1" x14ac:dyDescent="0.25">
      <c r="A686" s="11">
        <f t="shared" si="11"/>
        <v>665</v>
      </c>
      <c r="B686" s="12" t="s">
        <v>212</v>
      </c>
      <c r="C686" s="13" t="s">
        <v>785</v>
      </c>
      <c r="D686" s="13" t="s">
        <v>191</v>
      </c>
      <c r="E686" s="13" t="s">
        <v>29</v>
      </c>
      <c r="F686" s="13" t="s">
        <v>35</v>
      </c>
      <c r="G686" s="14">
        <v>22000</v>
      </c>
      <c r="H686" s="14">
        <v>0</v>
      </c>
      <c r="I686" s="14">
        <v>0</v>
      </c>
      <c r="J686" s="14">
        <f>+G686*2.87%</f>
        <v>631.4</v>
      </c>
      <c r="K686" s="14">
        <f>G686*7.1%</f>
        <v>1561.9999999999998</v>
      </c>
      <c r="L686" s="14">
        <f>G686*1.15%</f>
        <v>253</v>
      </c>
      <c r="M686" s="14">
        <f>+G686*3.04%</f>
        <v>668.8</v>
      </c>
      <c r="N686" s="14">
        <f>G686*7.09%</f>
        <v>1559.8000000000002</v>
      </c>
      <c r="O686" s="14">
        <v>0</v>
      </c>
      <c r="P686" s="14">
        <f>J686+K686+L686+M686+N686</f>
        <v>4675</v>
      </c>
      <c r="Q686" s="14">
        <f>+AF686</f>
        <v>2046</v>
      </c>
      <c r="R686" s="14">
        <f>+J686+M686+O686+Q686+H686+I686</f>
        <v>3346.2</v>
      </c>
      <c r="S686" s="14">
        <f>+N686+L686+K686</f>
        <v>3374.8</v>
      </c>
      <c r="T686" s="14">
        <f>+G686-R686</f>
        <v>18653.8</v>
      </c>
      <c r="U686" s="60">
        <f>+AH686-T686</f>
        <v>0</v>
      </c>
      <c r="V686" t="s">
        <v>785</v>
      </c>
      <c r="W686" t="s">
        <v>191</v>
      </c>
      <c r="X686" t="s">
        <v>1481</v>
      </c>
      <c r="Y686">
        <v>22</v>
      </c>
      <c r="Z686" s="33">
        <v>22000</v>
      </c>
      <c r="AA686">
        <v>0</v>
      </c>
      <c r="AB686" s="33">
        <v>22000</v>
      </c>
      <c r="AC686">
        <v>631.4</v>
      </c>
      <c r="AD686">
        <v>0</v>
      </c>
      <c r="AE686">
        <v>668.8</v>
      </c>
      <c r="AF686" s="33">
        <v>2046</v>
      </c>
      <c r="AG686" s="33">
        <v>3346.2</v>
      </c>
      <c r="AH686" s="33">
        <v>18653.8</v>
      </c>
      <c r="AI686" s="33" t="s">
        <v>1975</v>
      </c>
      <c r="AJ686" s="33"/>
      <c r="AL686" s="35"/>
      <c r="AM686" s="35"/>
    </row>
    <row r="687" spans="1:39" ht="15.95" customHeight="1" x14ac:dyDescent="0.25">
      <c r="A687" s="11">
        <f t="shared" si="11"/>
        <v>666</v>
      </c>
      <c r="B687" s="12" t="s">
        <v>212</v>
      </c>
      <c r="C687" s="13" t="s">
        <v>786</v>
      </c>
      <c r="D687" s="13" t="s">
        <v>361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>+G687*2.87%</f>
        <v>631.4</v>
      </c>
      <c r="K687" s="14">
        <f>G687*7.1%</f>
        <v>1561.9999999999998</v>
      </c>
      <c r="L687" s="14">
        <f>G687*1.15%</f>
        <v>253</v>
      </c>
      <c r="M687" s="14">
        <f>+G687*3.04%</f>
        <v>668.8</v>
      </c>
      <c r="N687" s="14">
        <f>G687*7.09%</f>
        <v>1559.8000000000002</v>
      </c>
      <c r="O687" s="14">
        <v>0</v>
      </c>
      <c r="P687" s="14">
        <f>J687+K687+L687+M687+N687</f>
        <v>4675</v>
      </c>
      <c r="Q687" s="14">
        <f>+AF687</f>
        <v>906</v>
      </c>
      <c r="R687" s="14">
        <f>+J687+M687+O687+Q687+H687+I687</f>
        <v>2206.1999999999998</v>
      </c>
      <c r="S687" s="14">
        <f>+N687+L687+K687</f>
        <v>3374.8</v>
      </c>
      <c r="T687" s="14">
        <f>+G687-R687</f>
        <v>19793.8</v>
      </c>
      <c r="U687" s="60">
        <f>+AH687-T687</f>
        <v>0</v>
      </c>
      <c r="V687" t="s">
        <v>786</v>
      </c>
      <c r="W687" t="s">
        <v>361</v>
      </c>
      <c r="X687" t="s">
        <v>1587</v>
      </c>
      <c r="Y687">
        <v>102</v>
      </c>
      <c r="Z687" s="33">
        <v>22000</v>
      </c>
      <c r="AA687">
        <v>0</v>
      </c>
      <c r="AB687" s="33">
        <v>22000</v>
      </c>
      <c r="AC687">
        <v>631.4</v>
      </c>
      <c r="AD687">
        <v>0</v>
      </c>
      <c r="AE687">
        <v>668.8</v>
      </c>
      <c r="AF687">
        <v>906</v>
      </c>
      <c r="AG687" s="33">
        <v>2206.1999999999998</v>
      </c>
      <c r="AH687" s="33">
        <v>19793.8</v>
      </c>
      <c r="AI687" s="33" t="s">
        <v>1975</v>
      </c>
      <c r="AJ687" s="33"/>
      <c r="AL687" s="35"/>
      <c r="AM687" s="35"/>
    </row>
    <row r="688" spans="1:39" ht="15.95" customHeight="1" x14ac:dyDescent="0.25">
      <c r="A688" s="11">
        <f t="shared" si="11"/>
        <v>667</v>
      </c>
      <c r="B688" s="12" t="s">
        <v>212</v>
      </c>
      <c r="C688" s="13" t="s">
        <v>787</v>
      </c>
      <c r="D688" s="13" t="s">
        <v>361</v>
      </c>
      <c r="E688" s="13" t="s">
        <v>29</v>
      </c>
      <c r="F688" s="13" t="s">
        <v>30</v>
      </c>
      <c r="G688" s="14">
        <v>22000</v>
      </c>
      <c r="H688" s="14">
        <v>0</v>
      </c>
      <c r="I688" s="14">
        <v>0</v>
      </c>
      <c r="J688" s="14">
        <f>+G688*2.87%</f>
        <v>631.4</v>
      </c>
      <c r="K688" s="14">
        <f>G688*7.1%</f>
        <v>1561.9999999999998</v>
      </c>
      <c r="L688" s="14">
        <f>G688*1.15%</f>
        <v>253</v>
      </c>
      <c r="M688" s="14">
        <f>+G688*3.04%</f>
        <v>668.8</v>
      </c>
      <c r="N688" s="14">
        <f>G688*7.09%</f>
        <v>1559.8000000000002</v>
      </c>
      <c r="O688" s="14">
        <v>0</v>
      </c>
      <c r="P688" s="14">
        <f>J688+K688+L688+M688+N688</f>
        <v>4675</v>
      </c>
      <c r="Q688" s="14">
        <f>+AF688</f>
        <v>0</v>
      </c>
      <c r="R688" s="14">
        <f>+J688+M688+O688+Q688+H688+I688</f>
        <v>1300.1999999999998</v>
      </c>
      <c r="S688" s="14">
        <f>+N688+L688+K688</f>
        <v>3374.8</v>
      </c>
      <c r="T688" s="14">
        <f>+G688-R688</f>
        <v>20699.8</v>
      </c>
      <c r="U688" s="60">
        <f>+AH688-T688</f>
        <v>0</v>
      </c>
      <c r="V688" t="s">
        <v>787</v>
      </c>
      <c r="W688" t="s">
        <v>361</v>
      </c>
      <c r="X688" t="s">
        <v>1740</v>
      </c>
      <c r="Y688">
        <v>81</v>
      </c>
      <c r="Z688" s="33">
        <v>22000</v>
      </c>
      <c r="AA688">
        <v>0</v>
      </c>
      <c r="AB688" s="33">
        <v>22000</v>
      </c>
      <c r="AC688">
        <v>631.4</v>
      </c>
      <c r="AD688">
        <v>0</v>
      </c>
      <c r="AE688">
        <v>668.8</v>
      </c>
      <c r="AF688">
        <v>0</v>
      </c>
      <c r="AG688" s="33">
        <v>1300.2</v>
      </c>
      <c r="AH688" s="33">
        <v>20699.8</v>
      </c>
      <c r="AI688" s="33" t="s">
        <v>1975</v>
      </c>
      <c r="AJ688" s="33"/>
      <c r="AL688" s="35"/>
      <c r="AM688" s="35"/>
    </row>
    <row r="689" spans="1:39" ht="15.95" customHeight="1" x14ac:dyDescent="0.25">
      <c r="A689" s="11">
        <f t="shared" si="11"/>
        <v>668</v>
      </c>
      <c r="B689" s="12" t="s">
        <v>212</v>
      </c>
      <c r="C689" s="13" t="s">
        <v>788</v>
      </c>
      <c r="D689" s="13" t="s">
        <v>37</v>
      </c>
      <c r="E689" s="13" t="s">
        <v>29</v>
      </c>
      <c r="F689" s="13" t="s">
        <v>35</v>
      </c>
      <c r="G689" s="14">
        <v>34000</v>
      </c>
      <c r="H689" s="14">
        <v>0</v>
      </c>
      <c r="I689" s="14">
        <v>0</v>
      </c>
      <c r="J689" s="14">
        <f>+G689*2.87%</f>
        <v>975.8</v>
      </c>
      <c r="K689" s="14">
        <f>G689*7.1%</f>
        <v>2414</v>
      </c>
      <c r="L689" s="14">
        <f>G689*1.15%</f>
        <v>391</v>
      </c>
      <c r="M689" s="14">
        <f>+G689*3.04%</f>
        <v>1033.5999999999999</v>
      </c>
      <c r="N689" s="14">
        <f>G689*7.09%</f>
        <v>2410.6000000000004</v>
      </c>
      <c r="O689" s="14">
        <v>1587.38</v>
      </c>
      <c r="P689" s="14">
        <f>J689+K689+L689+M689+N689</f>
        <v>7225</v>
      </c>
      <c r="Q689" s="14">
        <v>3406.0000000000005</v>
      </c>
      <c r="R689" s="14">
        <f>+J689+M689+O689+Q689+H689+I689</f>
        <v>7002.7800000000007</v>
      </c>
      <c r="S689" s="14">
        <f>+N689+L689+K689</f>
        <v>5215.6000000000004</v>
      </c>
      <c r="T689" s="14">
        <f>+G689-R689</f>
        <v>26997.22</v>
      </c>
      <c r="U689" s="60">
        <f>+AH689-T689</f>
        <v>0</v>
      </c>
      <c r="V689" t="s">
        <v>788</v>
      </c>
      <c r="W689" t="s">
        <v>37</v>
      </c>
      <c r="X689" t="s">
        <v>1458</v>
      </c>
      <c r="Y689">
        <v>7</v>
      </c>
      <c r="Z689" s="33">
        <v>34000</v>
      </c>
      <c r="AA689">
        <v>0</v>
      </c>
      <c r="AB689" s="33">
        <v>34000</v>
      </c>
      <c r="AC689">
        <v>975.8</v>
      </c>
      <c r="AD689">
        <v>0</v>
      </c>
      <c r="AE689" s="33">
        <v>1033.5999999999999</v>
      </c>
      <c r="AF689" s="33">
        <v>4993.38</v>
      </c>
      <c r="AG689" s="33">
        <v>7002.78</v>
      </c>
      <c r="AH689" s="33">
        <v>26997.22</v>
      </c>
      <c r="AI689" s="33" t="s">
        <v>1975</v>
      </c>
      <c r="AJ689" s="33"/>
      <c r="AL689" s="35"/>
      <c r="AM689" s="35"/>
    </row>
    <row r="690" spans="1:39" ht="15.95" customHeight="1" x14ac:dyDescent="0.25">
      <c r="A690" s="11">
        <f t="shared" si="11"/>
        <v>669</v>
      </c>
      <c r="B690" s="12" t="s">
        <v>212</v>
      </c>
      <c r="C690" s="13" t="s">
        <v>789</v>
      </c>
      <c r="D690" s="13" t="s">
        <v>496</v>
      </c>
      <c r="E690" s="13" t="s">
        <v>29</v>
      </c>
      <c r="F690" s="13" t="s">
        <v>35</v>
      </c>
      <c r="G690" s="14">
        <v>22000</v>
      </c>
      <c r="H690" s="14">
        <v>0</v>
      </c>
      <c r="I690" s="14">
        <v>0</v>
      </c>
      <c r="J690" s="14">
        <f>+G690*2.87%</f>
        <v>631.4</v>
      </c>
      <c r="K690" s="14">
        <f>G690*7.1%</f>
        <v>1561.9999999999998</v>
      </c>
      <c r="L690" s="14">
        <f>G690*1.15%</f>
        <v>253</v>
      </c>
      <c r="M690" s="14">
        <f>+G690*3.04%</f>
        <v>668.8</v>
      </c>
      <c r="N690" s="14">
        <f>G690*7.09%</f>
        <v>1559.8000000000002</v>
      </c>
      <c r="O690" s="14">
        <v>0</v>
      </c>
      <c r="P690" s="14">
        <f>J690+K690+L690+M690+N690</f>
        <v>4675</v>
      </c>
      <c r="Q690" s="14">
        <f>+AF690</f>
        <v>0</v>
      </c>
      <c r="R690" s="14">
        <f>+J690+M690+O690+Q690+H690+I690</f>
        <v>1300.1999999999998</v>
      </c>
      <c r="S690" s="14">
        <f>+N690+L690+K690</f>
        <v>3374.8</v>
      </c>
      <c r="T690" s="14">
        <f>+G690-R690</f>
        <v>20699.8</v>
      </c>
      <c r="U690" s="60">
        <f>+AH690-T690</f>
        <v>0</v>
      </c>
      <c r="V690" t="s">
        <v>789</v>
      </c>
      <c r="W690" t="s">
        <v>496</v>
      </c>
      <c r="X690" t="s">
        <v>1602</v>
      </c>
      <c r="Y690">
        <v>78</v>
      </c>
      <c r="Z690" s="33">
        <v>22000</v>
      </c>
      <c r="AA690">
        <v>0</v>
      </c>
      <c r="AB690" s="33">
        <v>22000</v>
      </c>
      <c r="AC690">
        <v>631.4</v>
      </c>
      <c r="AD690">
        <v>0</v>
      </c>
      <c r="AE690">
        <v>668.8</v>
      </c>
      <c r="AF690">
        <v>0</v>
      </c>
      <c r="AG690" s="33">
        <v>1300.2</v>
      </c>
      <c r="AH690" s="33">
        <v>20699.8</v>
      </c>
      <c r="AI690" s="33" t="s">
        <v>1975</v>
      </c>
      <c r="AJ690" s="33"/>
      <c r="AL690" s="35"/>
      <c r="AM690" s="35"/>
    </row>
    <row r="691" spans="1:39" ht="15.95" customHeight="1" x14ac:dyDescent="0.25">
      <c r="A691" s="11">
        <f t="shared" si="11"/>
        <v>670</v>
      </c>
      <c r="B691" s="12" t="s">
        <v>212</v>
      </c>
      <c r="C691" s="13" t="s">
        <v>790</v>
      </c>
      <c r="D691" s="13" t="s">
        <v>1045</v>
      </c>
      <c r="E691" s="13" t="s">
        <v>29</v>
      </c>
      <c r="F691" s="13" t="s">
        <v>35</v>
      </c>
      <c r="G691" s="14">
        <v>45000</v>
      </c>
      <c r="H691" s="14">
        <v>1148.33</v>
      </c>
      <c r="I691" s="14">
        <v>0</v>
      </c>
      <c r="J691" s="14">
        <f>+G691*2.87%</f>
        <v>1291.5</v>
      </c>
      <c r="K691" s="14">
        <f>G691*7.1%</f>
        <v>3194.9999999999995</v>
      </c>
      <c r="L691" s="14">
        <f>G691*1.15%</f>
        <v>517.5</v>
      </c>
      <c r="M691" s="14">
        <f>+G691*3.04%</f>
        <v>1368</v>
      </c>
      <c r="N691" s="14">
        <f>G691*7.09%</f>
        <v>3190.5</v>
      </c>
      <c r="O691" s="14">
        <v>0</v>
      </c>
      <c r="P691" s="14">
        <f>J691+K691+L691+M691+N691</f>
        <v>9562.5</v>
      </c>
      <c r="Q691" s="14">
        <f>+AF691</f>
        <v>0</v>
      </c>
      <c r="R691" s="14">
        <f>+J691+M691+O691+Q691+H691+I691</f>
        <v>3807.83</v>
      </c>
      <c r="S691" s="14">
        <f>+N691+L691+K691</f>
        <v>6903</v>
      </c>
      <c r="T691" s="14">
        <f>+G691-R691</f>
        <v>41192.17</v>
      </c>
      <c r="U691" s="60">
        <f>+AH691-T691</f>
        <v>0</v>
      </c>
      <c r="V691" t="s">
        <v>790</v>
      </c>
      <c r="W691" t="s">
        <v>1045</v>
      </c>
      <c r="X691" t="s">
        <v>1591</v>
      </c>
      <c r="Y691">
        <v>1</v>
      </c>
      <c r="Z691" s="33">
        <v>45000</v>
      </c>
      <c r="AA691">
        <v>0</v>
      </c>
      <c r="AB691" s="33">
        <v>45000</v>
      </c>
      <c r="AC691" s="33">
        <v>1291.5</v>
      </c>
      <c r="AD691" s="33">
        <v>1148.33</v>
      </c>
      <c r="AE691" s="33">
        <v>1368</v>
      </c>
      <c r="AF691">
        <v>0</v>
      </c>
      <c r="AG691" s="33">
        <v>3807.83</v>
      </c>
      <c r="AH691" s="33">
        <v>41192.17</v>
      </c>
      <c r="AI691" s="33" t="s">
        <v>1975</v>
      </c>
      <c r="AJ691" s="33"/>
      <c r="AL691" s="35"/>
      <c r="AM691" s="35"/>
    </row>
    <row r="692" spans="1:39" ht="15.95" customHeight="1" x14ac:dyDescent="0.25">
      <c r="A692" s="11">
        <f t="shared" si="11"/>
        <v>671</v>
      </c>
      <c r="B692" s="12" t="s">
        <v>212</v>
      </c>
      <c r="C692" s="13" t="s">
        <v>791</v>
      </c>
      <c r="D692" s="13" t="s">
        <v>165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>+G692*2.87%</f>
        <v>631.4</v>
      </c>
      <c r="K692" s="14">
        <f>G692*7.1%</f>
        <v>1561.9999999999998</v>
      </c>
      <c r="L692" s="14">
        <f>G692*1.15%</f>
        <v>253</v>
      </c>
      <c r="M692" s="14">
        <f>+G692*3.04%</f>
        <v>668.8</v>
      </c>
      <c r="N692" s="14">
        <f>G692*7.09%</f>
        <v>1559.8000000000002</v>
      </c>
      <c r="O692" s="14">
        <v>0</v>
      </c>
      <c r="P692" s="14">
        <f>J692+K692+L692+M692+N692</f>
        <v>4675</v>
      </c>
      <c r="Q692" s="14">
        <f>+AF692</f>
        <v>0</v>
      </c>
      <c r="R692" s="14">
        <f>+J692+M692+O692+Q692+H692+I692</f>
        <v>1300.1999999999998</v>
      </c>
      <c r="S692" s="14">
        <f>+N692+L692+K692</f>
        <v>3374.8</v>
      </c>
      <c r="T692" s="14">
        <f>+G692-R692</f>
        <v>20699.8</v>
      </c>
      <c r="U692" s="60">
        <f>+AH692-T692</f>
        <v>0</v>
      </c>
      <c r="V692" t="s">
        <v>791</v>
      </c>
      <c r="W692" t="s">
        <v>165</v>
      </c>
      <c r="X692" t="s">
        <v>1574</v>
      </c>
      <c r="Y692">
        <v>24</v>
      </c>
      <c r="Z692" s="33">
        <v>22000</v>
      </c>
      <c r="AA692">
        <v>0</v>
      </c>
      <c r="AB692" s="33">
        <v>22000</v>
      </c>
      <c r="AC692">
        <v>631.4</v>
      </c>
      <c r="AD692">
        <v>0</v>
      </c>
      <c r="AE692">
        <v>668.8</v>
      </c>
      <c r="AF692">
        <v>0</v>
      </c>
      <c r="AG692" s="33">
        <v>1300.2</v>
      </c>
      <c r="AH692" s="33">
        <v>20699.8</v>
      </c>
      <c r="AI692" s="33" t="s">
        <v>1975</v>
      </c>
      <c r="AJ692" s="33"/>
      <c r="AL692" s="35"/>
      <c r="AM692" s="35"/>
    </row>
    <row r="693" spans="1:39" ht="15.95" customHeight="1" x14ac:dyDescent="0.25">
      <c r="A693" s="11">
        <f t="shared" si="11"/>
        <v>672</v>
      </c>
      <c r="B693" s="12" t="s">
        <v>212</v>
      </c>
      <c r="C693" s="13" t="s">
        <v>792</v>
      </c>
      <c r="D693" s="13" t="s">
        <v>165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>+G693*2.87%</f>
        <v>631.4</v>
      </c>
      <c r="K693" s="14">
        <f>G693*7.1%</f>
        <v>1561.9999999999998</v>
      </c>
      <c r="L693" s="14">
        <f>G693*1.15%</f>
        <v>253</v>
      </c>
      <c r="M693" s="14">
        <f>+G693*3.04%</f>
        <v>668.8</v>
      </c>
      <c r="N693" s="14">
        <f>G693*7.09%</f>
        <v>1559.8000000000002</v>
      </c>
      <c r="O693" s="14">
        <v>0</v>
      </c>
      <c r="P693" s="14">
        <f>J693+K693+L693+M693+N693</f>
        <v>4675</v>
      </c>
      <c r="Q693" s="14">
        <f>+AF693</f>
        <v>0</v>
      </c>
      <c r="R693" s="14">
        <f>+J693+M693+O693+Q693+H693+I693</f>
        <v>1300.1999999999998</v>
      </c>
      <c r="S693" s="14">
        <f>+N693+L693+K693</f>
        <v>3374.8</v>
      </c>
      <c r="T693" s="14">
        <f>+G693-R693</f>
        <v>20699.8</v>
      </c>
      <c r="U693" s="60">
        <f>+AH693-T693</f>
        <v>0</v>
      </c>
      <c r="V693" t="s">
        <v>792</v>
      </c>
      <c r="W693" t="s">
        <v>165</v>
      </c>
      <c r="X693" t="s">
        <v>1578</v>
      </c>
      <c r="Y693">
        <v>25</v>
      </c>
      <c r="Z693" s="33">
        <v>22000</v>
      </c>
      <c r="AA693">
        <v>0</v>
      </c>
      <c r="AB693" s="33">
        <v>22000</v>
      </c>
      <c r="AC693">
        <v>631.4</v>
      </c>
      <c r="AD693">
        <v>0</v>
      </c>
      <c r="AE693">
        <v>668.8</v>
      </c>
      <c r="AF693">
        <v>0</v>
      </c>
      <c r="AG693" s="33">
        <v>1300.2</v>
      </c>
      <c r="AH693" s="33">
        <v>20699.8</v>
      </c>
      <c r="AI693" s="33" t="s">
        <v>1975</v>
      </c>
      <c r="AJ693" s="33"/>
      <c r="AL693" s="35"/>
      <c r="AM693" s="35"/>
    </row>
    <row r="694" spans="1:39" ht="15.95" customHeight="1" x14ac:dyDescent="0.25">
      <c r="A694" s="11">
        <f t="shared" si="11"/>
        <v>673</v>
      </c>
      <c r="B694" s="12" t="s">
        <v>212</v>
      </c>
      <c r="C694" s="13" t="s">
        <v>793</v>
      </c>
      <c r="D694" s="13" t="s">
        <v>165</v>
      </c>
      <c r="E694" s="13" t="s">
        <v>29</v>
      </c>
      <c r="F694" s="13" t="s">
        <v>35</v>
      </c>
      <c r="G694" s="14">
        <v>22000</v>
      </c>
      <c r="H694" s="14">
        <v>0</v>
      </c>
      <c r="I694" s="14">
        <v>0</v>
      </c>
      <c r="J694" s="14">
        <f>+G694*2.87%</f>
        <v>631.4</v>
      </c>
      <c r="K694" s="14">
        <f>G694*7.1%</f>
        <v>1561.9999999999998</v>
      </c>
      <c r="L694" s="14">
        <f>G694*1.15%</f>
        <v>253</v>
      </c>
      <c r="M694" s="14">
        <f>+G694*3.04%</f>
        <v>668.8</v>
      </c>
      <c r="N694" s="14">
        <f>G694*7.09%</f>
        <v>1559.8000000000002</v>
      </c>
      <c r="O694" s="14">
        <v>0</v>
      </c>
      <c r="P694" s="14">
        <f>J694+K694+L694+M694+N694</f>
        <v>4675</v>
      </c>
      <c r="Q694" s="14">
        <f>+AF694</f>
        <v>0</v>
      </c>
      <c r="R694" s="14">
        <f>+J694+M694+O694+Q694+H694+I694</f>
        <v>1300.1999999999998</v>
      </c>
      <c r="S694" s="14">
        <f>+N694+L694+K694</f>
        <v>3374.8</v>
      </c>
      <c r="T694" s="14">
        <f>+G694-R694</f>
        <v>20699.8</v>
      </c>
      <c r="U694" s="60">
        <f>+AH694-T694</f>
        <v>0</v>
      </c>
      <c r="V694" t="s">
        <v>793</v>
      </c>
      <c r="W694" t="s">
        <v>165</v>
      </c>
      <c r="X694" t="s">
        <v>1633</v>
      </c>
      <c r="Y694">
        <v>51</v>
      </c>
      <c r="Z694" s="33">
        <v>22000</v>
      </c>
      <c r="AA694">
        <v>0</v>
      </c>
      <c r="AB694" s="33">
        <v>22000</v>
      </c>
      <c r="AC694">
        <v>631.4</v>
      </c>
      <c r="AD694">
        <v>0</v>
      </c>
      <c r="AE694">
        <v>668.8</v>
      </c>
      <c r="AF694">
        <v>0</v>
      </c>
      <c r="AG694" s="33">
        <v>1300.2</v>
      </c>
      <c r="AH694" s="33">
        <v>20699.8</v>
      </c>
      <c r="AI694" s="33" t="s">
        <v>1975</v>
      </c>
      <c r="AJ694" s="33"/>
      <c r="AL694" s="35"/>
      <c r="AM694" s="35"/>
    </row>
    <row r="695" spans="1:39" ht="15.95" customHeight="1" x14ac:dyDescent="0.25">
      <c r="A695" s="11">
        <f t="shared" si="11"/>
        <v>674</v>
      </c>
      <c r="B695" s="12" t="s">
        <v>212</v>
      </c>
      <c r="C695" s="13" t="s">
        <v>794</v>
      </c>
      <c r="D695" s="13" t="s">
        <v>496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>+G695*2.87%</f>
        <v>631.4</v>
      </c>
      <c r="K695" s="14">
        <f>G695*7.1%</f>
        <v>1561.9999999999998</v>
      </c>
      <c r="L695" s="14">
        <f>G695*1.15%</f>
        <v>253</v>
      </c>
      <c r="M695" s="14">
        <f>+G695*3.04%</f>
        <v>668.8</v>
      </c>
      <c r="N695" s="14">
        <f>G695*7.09%</f>
        <v>1559.8000000000002</v>
      </c>
      <c r="O695" s="14">
        <v>0</v>
      </c>
      <c r="P695" s="14">
        <f>J695+K695+L695+M695+N695</f>
        <v>4675</v>
      </c>
      <c r="Q695" s="14">
        <f>+AF695</f>
        <v>0</v>
      </c>
      <c r="R695" s="14">
        <f>+J695+M695+O695+Q695+H695+I695</f>
        <v>1300.1999999999998</v>
      </c>
      <c r="S695" s="14">
        <f>+N695+L695+K695</f>
        <v>3374.8</v>
      </c>
      <c r="T695" s="14">
        <f>+G695-R695</f>
        <v>20699.8</v>
      </c>
      <c r="U695" s="60">
        <f>+AH695-T695</f>
        <v>0</v>
      </c>
      <c r="V695" t="s">
        <v>794</v>
      </c>
      <c r="W695" t="s">
        <v>496</v>
      </c>
      <c r="X695" t="s">
        <v>1590</v>
      </c>
      <c r="Y695">
        <v>60</v>
      </c>
      <c r="Z695" s="33">
        <v>22000</v>
      </c>
      <c r="AA695">
        <v>0</v>
      </c>
      <c r="AB695" s="33">
        <v>22000</v>
      </c>
      <c r="AC695">
        <v>631.4</v>
      </c>
      <c r="AD695">
        <v>0</v>
      </c>
      <c r="AE695">
        <v>668.8</v>
      </c>
      <c r="AF695">
        <v>0</v>
      </c>
      <c r="AG695" s="33">
        <v>1300.2</v>
      </c>
      <c r="AH695" s="33">
        <v>20699.8</v>
      </c>
      <c r="AI695" s="33" t="s">
        <v>1975</v>
      </c>
      <c r="AJ695" s="33"/>
      <c r="AL695" s="35"/>
      <c r="AM695" s="35"/>
    </row>
    <row r="696" spans="1:39" ht="15.95" customHeight="1" x14ac:dyDescent="0.25">
      <c r="A696" s="11">
        <f t="shared" si="11"/>
        <v>675</v>
      </c>
      <c r="B696" s="12" t="s">
        <v>212</v>
      </c>
      <c r="C696" s="13" t="s">
        <v>795</v>
      </c>
      <c r="D696" s="13" t="s">
        <v>165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G696*7.1%</f>
        <v>1561.9999999999998</v>
      </c>
      <c r="L696" s="14">
        <f>G696*1.15%</f>
        <v>253</v>
      </c>
      <c r="M696" s="14">
        <f>+G696*3.04%</f>
        <v>668.8</v>
      </c>
      <c r="N696" s="14">
        <f>G696*7.09%</f>
        <v>1559.8000000000002</v>
      </c>
      <c r="O696" s="14">
        <v>0</v>
      </c>
      <c r="P696" s="14">
        <f>J696+K696+L696+M696+N696</f>
        <v>4675</v>
      </c>
      <c r="Q696" s="14">
        <f>+AF696</f>
        <v>12110.38</v>
      </c>
      <c r="R696" s="14">
        <f>+J696+M696+O696+Q696+H696+I696</f>
        <v>13410.579999999998</v>
      </c>
      <c r="S696" s="14">
        <f>+N696+L696+K696</f>
        <v>3374.8</v>
      </c>
      <c r="T696" s="14">
        <f>+G696-R696</f>
        <v>8589.4200000000019</v>
      </c>
      <c r="U696" s="60">
        <f>+AH696-T696</f>
        <v>0</v>
      </c>
      <c r="V696" t="s">
        <v>795</v>
      </c>
      <c r="W696" t="s">
        <v>165</v>
      </c>
      <c r="X696" t="s">
        <v>1612</v>
      </c>
      <c r="Y696">
        <v>26</v>
      </c>
      <c r="Z696" s="33">
        <v>22000</v>
      </c>
      <c r="AA696">
        <v>0</v>
      </c>
      <c r="AB696" s="33">
        <v>22000</v>
      </c>
      <c r="AC696">
        <v>631.4</v>
      </c>
      <c r="AD696">
        <v>0</v>
      </c>
      <c r="AE696">
        <v>668.8</v>
      </c>
      <c r="AF696" s="33">
        <v>12110.38</v>
      </c>
      <c r="AG696" s="33">
        <v>13410.58</v>
      </c>
      <c r="AH696" s="33">
        <v>8589.42</v>
      </c>
      <c r="AI696" s="33" t="s">
        <v>1975</v>
      </c>
      <c r="AJ696" s="33"/>
      <c r="AL696" s="35"/>
      <c r="AM696" s="35"/>
    </row>
    <row r="697" spans="1:39" ht="15.95" customHeight="1" x14ac:dyDescent="0.25">
      <c r="A697" s="11">
        <f t="shared" si="11"/>
        <v>676</v>
      </c>
      <c r="B697" s="12" t="s">
        <v>212</v>
      </c>
      <c r="C697" s="13" t="s">
        <v>796</v>
      </c>
      <c r="D697" s="13" t="s">
        <v>165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G697*7.1%</f>
        <v>1561.9999999999998</v>
      </c>
      <c r="L697" s="14">
        <f>G697*1.15%</f>
        <v>253</v>
      </c>
      <c r="M697" s="14">
        <f>+G697*3.04%</f>
        <v>668.8</v>
      </c>
      <c r="N697" s="14">
        <f>G697*7.09%</f>
        <v>1559.8000000000002</v>
      </c>
      <c r="O697" s="14">
        <v>0</v>
      </c>
      <c r="P697" s="14">
        <f>J697+K697+L697+M697+N697</f>
        <v>4675</v>
      </c>
      <c r="Q697" s="14">
        <f>+AF697</f>
        <v>0</v>
      </c>
      <c r="R697" s="14">
        <f>+J697+M697+O697+Q697+H697+I697</f>
        <v>1300.1999999999998</v>
      </c>
      <c r="S697" s="14">
        <f>+N697+L697+K697</f>
        <v>3374.8</v>
      </c>
      <c r="T697" s="14">
        <f>+G697-R697</f>
        <v>20699.8</v>
      </c>
      <c r="U697" s="60">
        <f>+AH697-T697</f>
        <v>0</v>
      </c>
      <c r="V697" t="s">
        <v>796</v>
      </c>
      <c r="W697" t="s">
        <v>165</v>
      </c>
      <c r="X697" t="s">
        <v>1624</v>
      </c>
      <c r="Y697">
        <v>27</v>
      </c>
      <c r="Z697" s="33">
        <v>22000</v>
      </c>
      <c r="AA697">
        <v>0</v>
      </c>
      <c r="AB697" s="33">
        <v>22000</v>
      </c>
      <c r="AC697">
        <v>631.4</v>
      </c>
      <c r="AD697">
        <v>0</v>
      </c>
      <c r="AE697">
        <v>668.8</v>
      </c>
      <c r="AF697">
        <v>0</v>
      </c>
      <c r="AG697" s="33">
        <v>1300.2</v>
      </c>
      <c r="AH697" s="33">
        <v>20699.8</v>
      </c>
      <c r="AI697" s="33" t="s">
        <v>1975</v>
      </c>
      <c r="AJ697" s="33"/>
      <c r="AL697" s="35"/>
      <c r="AM697" s="35"/>
    </row>
    <row r="698" spans="1:39" ht="15.95" customHeight="1" x14ac:dyDescent="0.25">
      <c r="A698" s="11">
        <f t="shared" si="11"/>
        <v>677</v>
      </c>
      <c r="B698" s="12" t="s">
        <v>212</v>
      </c>
      <c r="C698" s="13" t="s">
        <v>797</v>
      </c>
      <c r="D698" s="13" t="s">
        <v>165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>+G698*2.87%</f>
        <v>631.4</v>
      </c>
      <c r="K698" s="14">
        <f>G698*7.1%</f>
        <v>1561.9999999999998</v>
      </c>
      <c r="L698" s="14">
        <f>G698*1.15%</f>
        <v>253</v>
      </c>
      <c r="M698" s="14">
        <f>+G698*3.04%</f>
        <v>668.8</v>
      </c>
      <c r="N698" s="14">
        <f>G698*7.09%</f>
        <v>1559.8000000000002</v>
      </c>
      <c r="O698" s="14">
        <v>0</v>
      </c>
      <c r="P698" s="14">
        <f>J698+K698+L698+M698+N698</f>
        <v>4675</v>
      </c>
      <c r="Q698" s="14">
        <f>+AF698</f>
        <v>0</v>
      </c>
      <c r="R698" s="14">
        <f>+J698+M698+O698+Q698+H698+I698</f>
        <v>1300.1999999999998</v>
      </c>
      <c r="S698" s="14">
        <f>+N698+L698+K698</f>
        <v>3374.8</v>
      </c>
      <c r="T698" s="14">
        <f>+G698-R698</f>
        <v>20699.8</v>
      </c>
      <c r="U698" s="60">
        <f>+AH698-T698</f>
        <v>0</v>
      </c>
      <c r="V698" t="s">
        <v>797</v>
      </c>
      <c r="W698" t="s">
        <v>165</v>
      </c>
      <c r="X698" t="s">
        <v>1488</v>
      </c>
      <c r="Y698">
        <v>83</v>
      </c>
      <c r="Z698" s="33">
        <v>22000</v>
      </c>
      <c r="AA698">
        <v>0</v>
      </c>
      <c r="AB698" s="33">
        <v>22000</v>
      </c>
      <c r="AC698">
        <v>631.4</v>
      </c>
      <c r="AD698">
        <v>0</v>
      </c>
      <c r="AE698">
        <v>668.8</v>
      </c>
      <c r="AF698">
        <v>0</v>
      </c>
      <c r="AG698" s="33">
        <v>1300.2</v>
      </c>
      <c r="AH698" s="33">
        <v>20699.8</v>
      </c>
      <c r="AI698" s="33" t="s">
        <v>1975</v>
      </c>
      <c r="AJ698" s="33"/>
      <c r="AL698" s="35"/>
      <c r="AM698" s="35"/>
    </row>
    <row r="699" spans="1:39" ht="15.95" customHeight="1" x14ac:dyDescent="0.25">
      <c r="A699" s="11">
        <f t="shared" si="11"/>
        <v>678</v>
      </c>
      <c r="B699" s="12" t="s">
        <v>212</v>
      </c>
      <c r="C699" s="13" t="s">
        <v>798</v>
      </c>
      <c r="D699" s="13" t="s">
        <v>219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G699*7.1%</f>
        <v>1561.9999999999998</v>
      </c>
      <c r="L699" s="14">
        <f>G699*1.15%</f>
        <v>253</v>
      </c>
      <c r="M699" s="14">
        <f>+G699*3.04%</f>
        <v>668.8</v>
      </c>
      <c r="N699" s="14">
        <f>G699*7.09%</f>
        <v>1559.8000000000002</v>
      </c>
      <c r="O699" s="14">
        <f>1587.38*2</f>
        <v>3174.76</v>
      </c>
      <c r="P699" s="14">
        <f>J699+K699+L699+M699+N699</f>
        <v>4675</v>
      </c>
      <c r="Q699" s="14">
        <v>0</v>
      </c>
      <c r="R699" s="14">
        <f>+J699+M699+O699+Q699+H699+I699</f>
        <v>4474.96</v>
      </c>
      <c r="S699" s="14">
        <f>+N699+L699+K699</f>
        <v>3374.8</v>
      </c>
      <c r="T699" s="14">
        <f>+G699-R699</f>
        <v>17525.04</v>
      </c>
      <c r="U699" s="60">
        <f>+AH699-T699</f>
        <v>0</v>
      </c>
      <c r="V699" t="s">
        <v>798</v>
      </c>
      <c r="W699" t="s">
        <v>219</v>
      </c>
      <c r="X699" t="s">
        <v>1615</v>
      </c>
      <c r="Y699">
        <v>56</v>
      </c>
      <c r="Z699" s="33">
        <v>22000</v>
      </c>
      <c r="AA699">
        <v>0</v>
      </c>
      <c r="AB699" s="33">
        <v>22000</v>
      </c>
      <c r="AC699">
        <v>631.4</v>
      </c>
      <c r="AD699">
        <v>0</v>
      </c>
      <c r="AE699">
        <v>668.8</v>
      </c>
      <c r="AF699" s="33">
        <v>3174.76</v>
      </c>
      <c r="AG699" s="33">
        <v>4474.96</v>
      </c>
      <c r="AH699" s="33">
        <v>17525.04</v>
      </c>
      <c r="AI699" s="33" t="s">
        <v>1975</v>
      </c>
      <c r="AJ699" s="33"/>
      <c r="AL699" s="35"/>
      <c r="AM699" s="35"/>
    </row>
    <row r="700" spans="1:39" ht="15.95" customHeight="1" x14ac:dyDescent="0.25">
      <c r="A700" s="11">
        <f t="shared" si="11"/>
        <v>679</v>
      </c>
      <c r="B700" s="12" t="s">
        <v>212</v>
      </c>
      <c r="C700" s="13" t="s">
        <v>799</v>
      </c>
      <c r="D700" s="13" t="s">
        <v>165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G700*7.1%</f>
        <v>1561.9999999999998</v>
      </c>
      <c r="L700" s="14">
        <f>G700*1.15%</f>
        <v>253</v>
      </c>
      <c r="M700" s="14">
        <f>+G700*3.04%</f>
        <v>668.8</v>
      </c>
      <c r="N700" s="14">
        <f>G700*7.09%</f>
        <v>1559.8000000000002</v>
      </c>
      <c r="O700" s="14">
        <v>0</v>
      </c>
      <c r="P700" s="14">
        <f>J700+K700+L700+M700+N700</f>
        <v>4675</v>
      </c>
      <c r="Q700" s="14">
        <f>+AF700</f>
        <v>9764.5300000000007</v>
      </c>
      <c r="R700" s="14">
        <f>+J700+M700+O700+Q700+H700+I700</f>
        <v>11064.73</v>
      </c>
      <c r="S700" s="14">
        <f>+N700+L700+K700</f>
        <v>3374.8</v>
      </c>
      <c r="T700" s="14">
        <f>+G700-R700</f>
        <v>10935.27</v>
      </c>
      <c r="U700" s="60">
        <f>+AH700-T700</f>
        <v>0</v>
      </c>
      <c r="V700" t="s">
        <v>799</v>
      </c>
      <c r="W700" t="s">
        <v>165</v>
      </c>
      <c r="X700" t="s">
        <v>1597</v>
      </c>
      <c r="Y700">
        <v>29</v>
      </c>
      <c r="Z700" s="33">
        <v>22000</v>
      </c>
      <c r="AA700">
        <v>0</v>
      </c>
      <c r="AB700" s="33">
        <v>22000</v>
      </c>
      <c r="AC700">
        <v>631.4</v>
      </c>
      <c r="AD700">
        <v>0</v>
      </c>
      <c r="AE700">
        <v>668.8</v>
      </c>
      <c r="AF700" s="33">
        <v>9764.5300000000007</v>
      </c>
      <c r="AG700" s="33">
        <v>11064.73</v>
      </c>
      <c r="AH700" s="33">
        <v>10935.27</v>
      </c>
      <c r="AI700" s="33" t="s">
        <v>1975</v>
      </c>
      <c r="AJ700" s="33"/>
      <c r="AL700" s="35"/>
      <c r="AM700" s="35"/>
    </row>
    <row r="701" spans="1:39" ht="15.95" customHeight="1" x14ac:dyDescent="0.25">
      <c r="A701" s="11">
        <f t="shared" si="11"/>
        <v>680</v>
      </c>
      <c r="B701" s="12" t="s">
        <v>212</v>
      </c>
      <c r="C701" s="13" t="s">
        <v>800</v>
      </c>
      <c r="D701" s="13" t="s">
        <v>37</v>
      </c>
      <c r="E701" s="13" t="s">
        <v>29</v>
      </c>
      <c r="F701" s="13" t="s">
        <v>35</v>
      </c>
      <c r="G701" s="14">
        <v>34000</v>
      </c>
      <c r="H701" s="14">
        <v>0</v>
      </c>
      <c r="I701" s="14">
        <v>0</v>
      </c>
      <c r="J701" s="14">
        <f>+G701*2.87%</f>
        <v>975.8</v>
      </c>
      <c r="K701" s="14">
        <f>G701*7.1%</f>
        <v>2414</v>
      </c>
      <c r="L701" s="14">
        <f>G701*1.15%</f>
        <v>391</v>
      </c>
      <c r="M701" s="14">
        <f>+G701*3.04%</f>
        <v>1033.5999999999999</v>
      </c>
      <c r="N701" s="14">
        <f>G701*7.09%</f>
        <v>2410.6000000000004</v>
      </c>
      <c r="O701" s="14">
        <v>0</v>
      </c>
      <c r="P701" s="14">
        <f>J701+K701+L701+M701+N701</f>
        <v>7225</v>
      </c>
      <c r="Q701" s="14">
        <f>+AF701</f>
        <v>10985.1</v>
      </c>
      <c r="R701" s="14">
        <f>+J701+M701+O701+Q701+H701+I701</f>
        <v>12994.5</v>
      </c>
      <c r="S701" s="14">
        <f>+N701+L701+K701</f>
        <v>5215.6000000000004</v>
      </c>
      <c r="T701" s="14">
        <f>+G701-R701</f>
        <v>21005.5</v>
      </c>
      <c r="U701" s="60">
        <f>+AH701-T701</f>
        <v>0</v>
      </c>
      <c r="V701" t="s">
        <v>800</v>
      </c>
      <c r="W701" t="s">
        <v>37</v>
      </c>
      <c r="X701" t="s">
        <v>1588</v>
      </c>
      <c r="Y701">
        <v>8</v>
      </c>
      <c r="Z701" s="33">
        <v>34000</v>
      </c>
      <c r="AA701">
        <v>0</v>
      </c>
      <c r="AB701" s="33">
        <v>34000</v>
      </c>
      <c r="AC701">
        <v>975.8</v>
      </c>
      <c r="AD701">
        <v>0</v>
      </c>
      <c r="AE701" s="33">
        <v>1033.5999999999999</v>
      </c>
      <c r="AF701" s="33">
        <v>10985.1</v>
      </c>
      <c r="AG701" s="33">
        <v>12994.5</v>
      </c>
      <c r="AH701" s="33">
        <v>21005.5</v>
      </c>
      <c r="AI701" s="33" t="s">
        <v>1975</v>
      </c>
      <c r="AJ701" s="33"/>
      <c r="AL701" s="35"/>
      <c r="AM701" s="35"/>
    </row>
    <row r="702" spans="1:39" ht="15.95" customHeight="1" x14ac:dyDescent="0.25">
      <c r="A702" s="11">
        <f t="shared" si="11"/>
        <v>681</v>
      </c>
      <c r="B702" s="12" t="s">
        <v>212</v>
      </c>
      <c r="C702" s="13" t="s">
        <v>801</v>
      </c>
      <c r="D702" s="13" t="s">
        <v>165</v>
      </c>
      <c r="E702" s="13" t="s">
        <v>29</v>
      </c>
      <c r="F702" s="13" t="s">
        <v>30</v>
      </c>
      <c r="G702" s="14">
        <v>26250</v>
      </c>
      <c r="H702" s="14">
        <v>0</v>
      </c>
      <c r="I702" s="14">
        <v>0</v>
      </c>
      <c r="J702" s="14">
        <f>+G702*2.87%</f>
        <v>753.375</v>
      </c>
      <c r="K702" s="14">
        <f>G702*7.1%</f>
        <v>1863.7499999999998</v>
      </c>
      <c r="L702" s="14">
        <f>G702*1.15%</f>
        <v>301.875</v>
      </c>
      <c r="M702" s="14">
        <f>+G702*3.04%</f>
        <v>798</v>
      </c>
      <c r="N702" s="14">
        <f>G702*7.09%</f>
        <v>1861.1250000000002</v>
      </c>
      <c r="O702" s="14">
        <v>0</v>
      </c>
      <c r="P702" s="14">
        <f>J702+K702+L702+M702+N702</f>
        <v>5578.125</v>
      </c>
      <c r="Q702" s="14">
        <f>+AF702</f>
        <v>10251.56</v>
      </c>
      <c r="R702" s="14">
        <f>+J702+M702+O702+Q702+H702+I702</f>
        <v>11802.934999999999</v>
      </c>
      <c r="S702" s="14">
        <f>+N702+L702+K702</f>
        <v>4026.75</v>
      </c>
      <c r="T702" s="14">
        <f>+G702-R702</f>
        <v>14447.065000000001</v>
      </c>
      <c r="U702" s="60">
        <f>+AH702-T702</f>
        <v>-5.0000000010186341E-3</v>
      </c>
      <c r="V702" t="s">
        <v>801</v>
      </c>
      <c r="W702" t="s">
        <v>165</v>
      </c>
      <c r="X702" t="s">
        <v>1595</v>
      </c>
      <c r="Y702">
        <v>54</v>
      </c>
      <c r="Z702" s="33">
        <v>26250</v>
      </c>
      <c r="AA702">
        <v>0</v>
      </c>
      <c r="AB702" s="33">
        <v>26250</v>
      </c>
      <c r="AC702">
        <v>753.38</v>
      </c>
      <c r="AD702">
        <v>0</v>
      </c>
      <c r="AE702">
        <v>798</v>
      </c>
      <c r="AF702" s="33">
        <v>10251.56</v>
      </c>
      <c r="AG702" s="33">
        <v>11802.94</v>
      </c>
      <c r="AH702" s="33">
        <v>14447.06</v>
      </c>
      <c r="AI702" s="33" t="s">
        <v>1975</v>
      </c>
      <c r="AJ702" s="33"/>
      <c r="AL702" s="35"/>
      <c r="AM702" s="35"/>
    </row>
    <row r="703" spans="1:39" ht="15.95" customHeight="1" x14ac:dyDescent="0.25">
      <c r="A703" s="11">
        <f t="shared" si="11"/>
        <v>682</v>
      </c>
      <c r="B703" s="12" t="s">
        <v>212</v>
      </c>
      <c r="C703" s="13" t="s">
        <v>802</v>
      </c>
      <c r="D703" s="13" t="s">
        <v>361</v>
      </c>
      <c r="E703" s="13" t="s">
        <v>29</v>
      </c>
      <c r="F703" s="13" t="s">
        <v>35</v>
      </c>
      <c r="G703" s="14">
        <v>30000</v>
      </c>
      <c r="H703" s="14">
        <v>0</v>
      </c>
      <c r="I703" s="14">
        <v>0</v>
      </c>
      <c r="J703" s="14">
        <f>+G703*2.87%</f>
        <v>861</v>
      </c>
      <c r="K703" s="14">
        <f>G703*7.1%</f>
        <v>2130</v>
      </c>
      <c r="L703" s="14">
        <f>G703*1.15%</f>
        <v>345</v>
      </c>
      <c r="M703" s="14">
        <f>+G703*3.04%</f>
        <v>912</v>
      </c>
      <c r="N703" s="14">
        <f>G703*7.09%</f>
        <v>2127</v>
      </c>
      <c r="O703" s="14">
        <v>1587.38</v>
      </c>
      <c r="P703" s="14">
        <f>J703+K703+L703+M703+N703</f>
        <v>6375</v>
      </c>
      <c r="Q703" s="14">
        <v>12233.42</v>
      </c>
      <c r="R703" s="14">
        <f>+J703+M703+O703+Q703+H703+I703</f>
        <v>15593.8</v>
      </c>
      <c r="S703" s="14">
        <f>+N703+L703+K703</f>
        <v>4602</v>
      </c>
      <c r="T703" s="14">
        <f>+G703-R703</f>
        <v>14406.2</v>
      </c>
      <c r="U703" s="60">
        <f>+AH703-T703</f>
        <v>0</v>
      </c>
      <c r="V703" t="s">
        <v>802</v>
      </c>
      <c r="W703" t="s">
        <v>361</v>
      </c>
      <c r="X703" t="s">
        <v>1469</v>
      </c>
      <c r="Y703">
        <v>115</v>
      </c>
      <c r="Z703" s="33">
        <v>30000</v>
      </c>
      <c r="AA703">
        <v>0</v>
      </c>
      <c r="AB703" s="33">
        <v>30000</v>
      </c>
      <c r="AC703">
        <v>861</v>
      </c>
      <c r="AD703">
        <v>0</v>
      </c>
      <c r="AE703">
        <v>912</v>
      </c>
      <c r="AF703" s="33">
        <v>13820.8</v>
      </c>
      <c r="AG703" s="33">
        <v>15593.8</v>
      </c>
      <c r="AH703" s="33">
        <v>14406.2</v>
      </c>
      <c r="AI703" s="33" t="s">
        <v>1975</v>
      </c>
      <c r="AJ703" s="33"/>
      <c r="AL703" s="35"/>
      <c r="AM703" s="35"/>
    </row>
    <row r="704" spans="1:39" ht="15.95" customHeight="1" x14ac:dyDescent="0.25">
      <c r="A704" s="11">
        <f t="shared" si="11"/>
        <v>683</v>
      </c>
      <c r="B704" s="12" t="s">
        <v>212</v>
      </c>
      <c r="C704" s="13" t="s">
        <v>803</v>
      </c>
      <c r="D704" s="13" t="s">
        <v>496</v>
      </c>
      <c r="E704" s="13" t="s">
        <v>29</v>
      </c>
      <c r="F704" s="13" t="s">
        <v>35</v>
      </c>
      <c r="G704" s="14">
        <v>22000</v>
      </c>
      <c r="H704" s="14">
        <v>0</v>
      </c>
      <c r="I704" s="14">
        <v>0</v>
      </c>
      <c r="J704" s="14">
        <f>+G704*2.87%</f>
        <v>631.4</v>
      </c>
      <c r="K704" s="14">
        <f>G704*7.1%</f>
        <v>1561.9999999999998</v>
      </c>
      <c r="L704" s="14">
        <f>G704*1.15%</f>
        <v>253</v>
      </c>
      <c r="M704" s="14">
        <f>+G704*3.04%</f>
        <v>668.8</v>
      </c>
      <c r="N704" s="14">
        <f>G704*7.09%</f>
        <v>1559.8000000000002</v>
      </c>
      <c r="O704" s="14">
        <v>0</v>
      </c>
      <c r="P704" s="14">
        <f>J704+K704+L704+M704+N704</f>
        <v>4675</v>
      </c>
      <c r="Q704" s="14">
        <f>+AF704</f>
        <v>3046</v>
      </c>
      <c r="R704" s="14">
        <f>+J704+M704+O704+Q704+H704+I704</f>
        <v>4346.2</v>
      </c>
      <c r="S704" s="14">
        <f>+N704+L704+K704</f>
        <v>3374.8</v>
      </c>
      <c r="T704" s="14">
        <f>+G704-R704</f>
        <v>17653.8</v>
      </c>
      <c r="U704" s="60">
        <f>+AH704-T704</f>
        <v>0</v>
      </c>
      <c r="V704" t="s">
        <v>803</v>
      </c>
      <c r="W704" t="s">
        <v>496</v>
      </c>
      <c r="X704" t="s">
        <v>1613</v>
      </c>
      <c r="Y704">
        <v>76</v>
      </c>
      <c r="Z704" s="33">
        <v>22000</v>
      </c>
      <c r="AA704">
        <v>0</v>
      </c>
      <c r="AB704" s="33">
        <v>22000</v>
      </c>
      <c r="AC704">
        <v>631.4</v>
      </c>
      <c r="AD704">
        <v>0</v>
      </c>
      <c r="AE704">
        <v>668.8</v>
      </c>
      <c r="AF704" s="33">
        <v>3046</v>
      </c>
      <c r="AG704" s="33">
        <v>4346.2</v>
      </c>
      <c r="AH704" s="33">
        <v>17653.8</v>
      </c>
      <c r="AI704" s="33" t="s">
        <v>1975</v>
      </c>
      <c r="AJ704" s="33"/>
      <c r="AL704" s="35"/>
      <c r="AM704" s="35"/>
    </row>
    <row r="705" spans="1:39" ht="15.95" customHeight="1" x14ac:dyDescent="0.25">
      <c r="A705" s="11">
        <f t="shared" si="11"/>
        <v>684</v>
      </c>
      <c r="B705" s="12" t="s">
        <v>212</v>
      </c>
      <c r="C705" s="13" t="s">
        <v>804</v>
      </c>
      <c r="D705" s="13" t="s">
        <v>165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G705*7.1%</f>
        <v>1561.9999999999998</v>
      </c>
      <c r="L705" s="14">
        <f>G705*1.15%</f>
        <v>253</v>
      </c>
      <c r="M705" s="14">
        <f>+G705*3.04%</f>
        <v>668.8</v>
      </c>
      <c r="N705" s="14">
        <f>G705*7.09%</f>
        <v>1559.8000000000002</v>
      </c>
      <c r="O705" s="14">
        <v>0</v>
      </c>
      <c r="P705" s="14">
        <f>J705+K705+L705+M705+N705</f>
        <v>4675</v>
      </c>
      <c r="Q705" s="14">
        <f>+AF705</f>
        <v>7704.35</v>
      </c>
      <c r="R705" s="14">
        <f>+J705+M705+O705+Q705+H705+I705</f>
        <v>9004.5499999999993</v>
      </c>
      <c r="S705" s="14">
        <f>+N705+L705+K705</f>
        <v>3374.8</v>
      </c>
      <c r="T705" s="14">
        <f>+G705-R705</f>
        <v>12995.45</v>
      </c>
      <c r="U705" s="60">
        <f>+AH705-T705</f>
        <v>0</v>
      </c>
      <c r="V705" t="s">
        <v>804</v>
      </c>
      <c r="W705" t="s">
        <v>165</v>
      </c>
      <c r="X705" t="s">
        <v>1732</v>
      </c>
      <c r="Y705">
        <v>111</v>
      </c>
      <c r="Z705" s="33">
        <v>22000</v>
      </c>
      <c r="AA705">
        <v>0</v>
      </c>
      <c r="AB705" s="33">
        <v>22000</v>
      </c>
      <c r="AC705">
        <v>631.4</v>
      </c>
      <c r="AD705">
        <v>0</v>
      </c>
      <c r="AE705">
        <v>668.8</v>
      </c>
      <c r="AF705" s="33">
        <v>7704.35</v>
      </c>
      <c r="AG705" s="33">
        <v>9004.5499999999993</v>
      </c>
      <c r="AH705" s="33">
        <v>12995.45</v>
      </c>
      <c r="AI705" s="33" t="s">
        <v>1975</v>
      </c>
      <c r="AJ705" s="33"/>
      <c r="AL705" s="35"/>
      <c r="AM705" s="35"/>
    </row>
    <row r="706" spans="1:39" ht="15.95" customHeight="1" x14ac:dyDescent="0.25">
      <c r="A706" s="11">
        <f t="shared" si="11"/>
        <v>685</v>
      </c>
      <c r="B706" s="12" t="s">
        <v>212</v>
      </c>
      <c r="C706" s="13" t="s">
        <v>805</v>
      </c>
      <c r="D706" s="13" t="s">
        <v>165</v>
      </c>
      <c r="E706" s="13" t="s">
        <v>29</v>
      </c>
      <c r="F706" s="13" t="s">
        <v>30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G706*7.1%</f>
        <v>1561.9999999999998</v>
      </c>
      <c r="L706" s="14">
        <f>G706*1.15%</f>
        <v>253</v>
      </c>
      <c r="M706" s="14">
        <f>+G706*3.04%</f>
        <v>668.8</v>
      </c>
      <c r="N706" s="14">
        <f>G706*7.09%</f>
        <v>1559.8000000000002</v>
      </c>
      <c r="O706" s="14">
        <v>0</v>
      </c>
      <c r="P706" s="14">
        <f>J706+K706+L706+M706+N706</f>
        <v>4675</v>
      </c>
      <c r="Q706" s="14">
        <f>+AF706</f>
        <v>0</v>
      </c>
      <c r="R706" s="14">
        <f>+J706+M706+O706+Q706+H706+I706</f>
        <v>1300.1999999999998</v>
      </c>
      <c r="S706" s="14">
        <f>+N706+L706+K706</f>
        <v>3374.8</v>
      </c>
      <c r="T706" s="14">
        <f>+G706-R706</f>
        <v>20699.8</v>
      </c>
      <c r="U706" s="60">
        <f>+AH706-T706</f>
        <v>0</v>
      </c>
      <c r="V706" t="s">
        <v>805</v>
      </c>
      <c r="W706" t="s">
        <v>165</v>
      </c>
      <c r="X706" t="s">
        <v>1637</v>
      </c>
      <c r="Y706">
        <v>100</v>
      </c>
      <c r="Z706" s="33">
        <v>22000</v>
      </c>
      <c r="AA706">
        <v>0</v>
      </c>
      <c r="AB706" s="33">
        <v>22000</v>
      </c>
      <c r="AC706">
        <v>631.4</v>
      </c>
      <c r="AD706">
        <v>0</v>
      </c>
      <c r="AE706">
        <v>668.8</v>
      </c>
      <c r="AF706">
        <v>0</v>
      </c>
      <c r="AG706" s="33">
        <v>1300.2</v>
      </c>
      <c r="AH706" s="33">
        <v>20699.8</v>
      </c>
      <c r="AI706" s="33" t="s">
        <v>1975</v>
      </c>
      <c r="AJ706" s="33"/>
      <c r="AL706" s="35"/>
      <c r="AM706" s="35"/>
    </row>
    <row r="707" spans="1:39" ht="15.95" customHeight="1" x14ac:dyDescent="0.25">
      <c r="A707" s="11">
        <f t="shared" si="11"/>
        <v>686</v>
      </c>
      <c r="B707" s="12" t="s">
        <v>212</v>
      </c>
      <c r="C707" s="13" t="s">
        <v>806</v>
      </c>
      <c r="D707" s="13" t="s">
        <v>158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G707*7.1%</f>
        <v>1561.9999999999998</v>
      </c>
      <c r="L707" s="14">
        <f>G707*1.15%</f>
        <v>253</v>
      </c>
      <c r="M707" s="14">
        <f>+G707*3.04%</f>
        <v>668.8</v>
      </c>
      <c r="N707" s="14">
        <f>G707*7.09%</f>
        <v>1559.8000000000002</v>
      </c>
      <c r="O707" s="14">
        <v>0</v>
      </c>
      <c r="P707" s="14">
        <f>J707+K707+L707+M707+N707</f>
        <v>4675</v>
      </c>
      <c r="Q707" s="14">
        <f>+AF707</f>
        <v>0</v>
      </c>
      <c r="R707" s="14">
        <f>+J707+M707+O707+Q707+H707+I707</f>
        <v>1300.1999999999998</v>
      </c>
      <c r="S707" s="14">
        <f>+N707+L707+K707</f>
        <v>3374.8</v>
      </c>
      <c r="T707" s="14">
        <f>+G707-R707</f>
        <v>20699.8</v>
      </c>
      <c r="U707" s="60">
        <f>+AH707-T707</f>
        <v>0</v>
      </c>
      <c r="V707" t="s">
        <v>806</v>
      </c>
      <c r="W707" t="s">
        <v>158</v>
      </c>
      <c r="X707" t="s">
        <v>1586</v>
      </c>
      <c r="Y707">
        <v>68</v>
      </c>
      <c r="Z707" s="33">
        <v>22000</v>
      </c>
      <c r="AA707">
        <v>0</v>
      </c>
      <c r="AB707" s="33">
        <v>22000</v>
      </c>
      <c r="AC707">
        <v>631.4</v>
      </c>
      <c r="AD707">
        <v>0</v>
      </c>
      <c r="AE707">
        <v>668.8</v>
      </c>
      <c r="AF707">
        <v>0</v>
      </c>
      <c r="AG707" s="33">
        <v>1300.2</v>
      </c>
      <c r="AH707" s="33">
        <v>20699.8</v>
      </c>
      <c r="AI707" s="33" t="s">
        <v>1975</v>
      </c>
      <c r="AJ707" s="33"/>
      <c r="AL707" s="35"/>
      <c r="AM707" s="35"/>
    </row>
    <row r="708" spans="1:39" ht="15.95" customHeight="1" x14ac:dyDescent="0.25">
      <c r="A708" s="11">
        <f t="shared" si="11"/>
        <v>687</v>
      </c>
      <c r="B708" s="12" t="s">
        <v>212</v>
      </c>
      <c r="C708" s="13" t="s">
        <v>807</v>
      </c>
      <c r="D708" s="13" t="s">
        <v>165</v>
      </c>
      <c r="E708" s="13" t="s">
        <v>29</v>
      </c>
      <c r="F708" s="13" t="s">
        <v>30</v>
      </c>
      <c r="G708" s="14">
        <v>22000</v>
      </c>
      <c r="H708" s="14">
        <v>0</v>
      </c>
      <c r="I708" s="14">
        <v>0</v>
      </c>
      <c r="J708" s="14">
        <f>+G708*2.87%</f>
        <v>631.4</v>
      </c>
      <c r="K708" s="14">
        <f>G708*7.1%</f>
        <v>1561.9999999999998</v>
      </c>
      <c r="L708" s="14">
        <f>G708*1.15%</f>
        <v>253</v>
      </c>
      <c r="M708" s="14">
        <f>+G708*3.04%</f>
        <v>668.8</v>
      </c>
      <c r="N708" s="14">
        <f>G708*7.09%</f>
        <v>1559.8000000000002</v>
      </c>
      <c r="O708" s="14">
        <v>0</v>
      </c>
      <c r="P708" s="14">
        <f>J708+K708+L708+M708+N708</f>
        <v>4675</v>
      </c>
      <c r="Q708" s="14">
        <f>+AF708</f>
        <v>3174.76</v>
      </c>
      <c r="R708" s="14">
        <f>+J708+M708+O708+Q708+H708+I708</f>
        <v>4474.96</v>
      </c>
      <c r="S708" s="14">
        <f>+N708+L708+K708</f>
        <v>3374.8</v>
      </c>
      <c r="T708" s="14">
        <f>+G708-R708</f>
        <v>17525.04</v>
      </c>
      <c r="U708" s="60">
        <f>+AH708-T708</f>
        <v>0</v>
      </c>
      <c r="V708" t="s">
        <v>807</v>
      </c>
      <c r="W708" t="s">
        <v>165</v>
      </c>
      <c r="X708" t="s">
        <v>1609</v>
      </c>
      <c r="Y708">
        <v>31</v>
      </c>
      <c r="Z708" s="33">
        <v>22000</v>
      </c>
      <c r="AA708">
        <v>0</v>
      </c>
      <c r="AB708" s="33">
        <v>22000</v>
      </c>
      <c r="AC708">
        <v>631.4</v>
      </c>
      <c r="AD708">
        <v>0</v>
      </c>
      <c r="AE708">
        <v>668.8</v>
      </c>
      <c r="AF708" s="33">
        <v>3174.76</v>
      </c>
      <c r="AG708" s="33">
        <v>4474.96</v>
      </c>
      <c r="AH708" s="33">
        <v>17525.04</v>
      </c>
      <c r="AI708" s="33" t="s">
        <v>1975</v>
      </c>
      <c r="AJ708" s="33"/>
      <c r="AL708" s="35"/>
      <c r="AM708" s="35"/>
    </row>
    <row r="709" spans="1:39" ht="15.95" customHeight="1" x14ac:dyDescent="0.25">
      <c r="A709" s="11">
        <f t="shared" si="11"/>
        <v>688</v>
      </c>
      <c r="B709" s="12" t="s">
        <v>212</v>
      </c>
      <c r="C709" s="13" t="s">
        <v>808</v>
      </c>
      <c r="D709" s="13" t="s">
        <v>165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G709*7.1%</f>
        <v>1561.9999999999998</v>
      </c>
      <c r="L709" s="14">
        <f>G709*1.15%</f>
        <v>253</v>
      </c>
      <c r="M709" s="14">
        <f>+G709*3.04%</f>
        <v>668.8</v>
      </c>
      <c r="N709" s="14">
        <f>G709*7.09%</f>
        <v>1559.8000000000002</v>
      </c>
      <c r="O709" s="14">
        <v>0</v>
      </c>
      <c r="P709" s="14">
        <f>J709+K709+L709+M709+N709</f>
        <v>4675</v>
      </c>
      <c r="Q709" s="14">
        <f>+AF709</f>
        <v>7963.72</v>
      </c>
      <c r="R709" s="14">
        <f>+J709+M709+O709+Q709+H709+I709</f>
        <v>9263.92</v>
      </c>
      <c r="S709" s="14">
        <f>+N709+L709+K709</f>
        <v>3374.8</v>
      </c>
      <c r="T709" s="14">
        <f>+G709-R709</f>
        <v>12736.08</v>
      </c>
      <c r="U709" s="60">
        <f>+AH709-T709</f>
        <v>0</v>
      </c>
      <c r="V709" t="s">
        <v>808</v>
      </c>
      <c r="W709" t="s">
        <v>165</v>
      </c>
      <c r="X709" t="s">
        <v>1601</v>
      </c>
      <c r="Y709">
        <v>33</v>
      </c>
      <c r="Z709" s="33">
        <v>22000</v>
      </c>
      <c r="AA709">
        <v>0</v>
      </c>
      <c r="AB709" s="33">
        <v>22000</v>
      </c>
      <c r="AC709">
        <v>631.4</v>
      </c>
      <c r="AD709">
        <v>0</v>
      </c>
      <c r="AE709">
        <v>668.8</v>
      </c>
      <c r="AF709" s="33">
        <v>7963.72</v>
      </c>
      <c r="AG709" s="33">
        <v>9263.92</v>
      </c>
      <c r="AH709" s="33">
        <v>12736.08</v>
      </c>
      <c r="AI709" s="33" t="s">
        <v>1975</v>
      </c>
      <c r="AJ709" s="33"/>
      <c r="AL709" s="35"/>
      <c r="AM709" s="35"/>
    </row>
    <row r="710" spans="1:39" ht="15.95" customHeight="1" x14ac:dyDescent="0.25">
      <c r="A710" s="11">
        <f t="shared" si="11"/>
        <v>689</v>
      </c>
      <c r="B710" s="12" t="s">
        <v>212</v>
      </c>
      <c r="C710" s="13" t="s">
        <v>809</v>
      </c>
      <c r="D710" s="13" t="s">
        <v>165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>+G710*2.87%</f>
        <v>631.4</v>
      </c>
      <c r="K710" s="14">
        <f>G710*7.1%</f>
        <v>1561.9999999999998</v>
      </c>
      <c r="L710" s="14">
        <f>G710*1.15%</f>
        <v>253</v>
      </c>
      <c r="M710" s="14">
        <f>+G710*3.04%</f>
        <v>668.8</v>
      </c>
      <c r="N710" s="14">
        <f>G710*7.09%</f>
        <v>1559.8000000000002</v>
      </c>
      <c r="O710" s="14">
        <v>0</v>
      </c>
      <c r="P710" s="14">
        <f>J710+K710+L710+M710+N710</f>
        <v>4675</v>
      </c>
      <c r="Q710" s="14">
        <f>+AF710</f>
        <v>906</v>
      </c>
      <c r="R710" s="14">
        <f>+J710+M710+O710+Q710+H710+I710</f>
        <v>2206.1999999999998</v>
      </c>
      <c r="S710" s="14">
        <f>+N710+L710+K710</f>
        <v>3374.8</v>
      </c>
      <c r="T710" s="14">
        <f>+G710-R710</f>
        <v>19793.8</v>
      </c>
      <c r="U710" s="60">
        <f>+AH710-T710</f>
        <v>0</v>
      </c>
      <c r="V710" t="s">
        <v>809</v>
      </c>
      <c r="W710" t="s">
        <v>165</v>
      </c>
      <c r="X710" t="s">
        <v>1576</v>
      </c>
      <c r="Y710">
        <v>34</v>
      </c>
      <c r="Z710" s="33">
        <v>22000</v>
      </c>
      <c r="AA710">
        <v>0</v>
      </c>
      <c r="AB710" s="33">
        <v>22000</v>
      </c>
      <c r="AC710">
        <v>631.4</v>
      </c>
      <c r="AD710">
        <v>0</v>
      </c>
      <c r="AE710">
        <v>668.8</v>
      </c>
      <c r="AF710">
        <v>906</v>
      </c>
      <c r="AG710" s="33">
        <v>2206.1999999999998</v>
      </c>
      <c r="AH710" s="33">
        <v>19793.8</v>
      </c>
      <c r="AI710" s="33" t="s">
        <v>1975</v>
      </c>
      <c r="AJ710" s="33"/>
      <c r="AL710" s="35"/>
      <c r="AM710" s="35"/>
    </row>
    <row r="711" spans="1:39" ht="15.95" customHeight="1" x14ac:dyDescent="0.25">
      <c r="A711" s="11">
        <f t="shared" si="11"/>
        <v>690</v>
      </c>
      <c r="B711" s="12" t="s">
        <v>212</v>
      </c>
      <c r="C711" s="13" t="s">
        <v>810</v>
      </c>
      <c r="D711" s="13" t="s">
        <v>165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G711*7.1%</f>
        <v>1561.9999999999998</v>
      </c>
      <c r="L711" s="14">
        <f>G711*1.15%</f>
        <v>253</v>
      </c>
      <c r="M711" s="14">
        <f>+G711*3.04%</f>
        <v>668.8</v>
      </c>
      <c r="N711" s="14">
        <f>G711*7.09%</f>
        <v>1559.8000000000002</v>
      </c>
      <c r="O711" s="14">
        <v>0</v>
      </c>
      <c r="P711" s="14">
        <f>J711+K711+L711+M711+N711</f>
        <v>4675</v>
      </c>
      <c r="Q711" s="14">
        <f>+AF711</f>
        <v>0</v>
      </c>
      <c r="R711" s="14">
        <f>+J711+M711+O711+Q711+H711+I711</f>
        <v>1300.1999999999998</v>
      </c>
      <c r="S711" s="14">
        <f>+N711+L711+K711</f>
        <v>3374.8</v>
      </c>
      <c r="T711" s="14">
        <f>+G711-R711</f>
        <v>20699.8</v>
      </c>
      <c r="U711" s="60">
        <f>+AH711-T711</f>
        <v>0</v>
      </c>
      <c r="V711" t="s">
        <v>810</v>
      </c>
      <c r="W711" t="s">
        <v>165</v>
      </c>
      <c r="X711" t="s">
        <v>1579</v>
      </c>
      <c r="Y711">
        <v>35</v>
      </c>
      <c r="Z711" s="33">
        <v>22000</v>
      </c>
      <c r="AA711">
        <v>0</v>
      </c>
      <c r="AB711" s="33">
        <v>22000</v>
      </c>
      <c r="AC711">
        <v>631.4</v>
      </c>
      <c r="AD711">
        <v>0</v>
      </c>
      <c r="AE711">
        <v>668.8</v>
      </c>
      <c r="AF711">
        <v>0</v>
      </c>
      <c r="AG711" s="33">
        <v>1300.2</v>
      </c>
      <c r="AH711" s="33">
        <v>20699.8</v>
      </c>
      <c r="AI711" s="33" t="s">
        <v>1975</v>
      </c>
      <c r="AJ711" s="33"/>
      <c r="AL711" s="35"/>
      <c r="AM711" s="35"/>
    </row>
    <row r="712" spans="1:39" ht="15.95" customHeight="1" x14ac:dyDescent="0.25">
      <c r="A712" s="11">
        <f t="shared" si="11"/>
        <v>691</v>
      </c>
      <c r="B712" s="28" t="s">
        <v>212</v>
      </c>
      <c r="C712" s="29" t="s">
        <v>811</v>
      </c>
      <c r="D712" s="13" t="s">
        <v>165</v>
      </c>
      <c r="E712" s="13" t="s">
        <v>29</v>
      </c>
      <c r="F712" s="29" t="s">
        <v>30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G712*7.1%</f>
        <v>1561.9999999999998</v>
      </c>
      <c r="L712" s="14">
        <f>G712*1.15%</f>
        <v>253</v>
      </c>
      <c r="M712" s="14">
        <f>+G712*3.04%</f>
        <v>668.8</v>
      </c>
      <c r="N712" s="14">
        <f>G712*7.09%</f>
        <v>1559.8000000000002</v>
      </c>
      <c r="O712" s="14">
        <v>0</v>
      </c>
      <c r="P712" s="14">
        <f>J712+K712+L712+M712+N712</f>
        <v>4675</v>
      </c>
      <c r="Q712" s="14">
        <f>+AF712</f>
        <v>2046</v>
      </c>
      <c r="R712" s="14">
        <f>+J712+M712+O712+Q712+H712+I712</f>
        <v>3346.2</v>
      </c>
      <c r="S712" s="14">
        <f>+N712+L712+K712</f>
        <v>3374.8</v>
      </c>
      <c r="T712" s="14">
        <f>+G712-R712</f>
        <v>18653.8</v>
      </c>
      <c r="U712" s="60">
        <f>+AH712-T712</f>
        <v>0</v>
      </c>
      <c r="V712" t="s">
        <v>811</v>
      </c>
      <c r="W712" t="s">
        <v>165</v>
      </c>
      <c r="X712" t="s">
        <v>1621</v>
      </c>
      <c r="Y712">
        <v>36</v>
      </c>
      <c r="Z712" s="33">
        <v>22000</v>
      </c>
      <c r="AA712">
        <v>0</v>
      </c>
      <c r="AB712" s="33">
        <v>22000</v>
      </c>
      <c r="AC712">
        <v>631.4</v>
      </c>
      <c r="AD712">
        <v>0</v>
      </c>
      <c r="AE712">
        <v>668.8</v>
      </c>
      <c r="AF712" s="33">
        <v>2046</v>
      </c>
      <c r="AG712" s="33">
        <v>3346.2</v>
      </c>
      <c r="AH712" s="33">
        <v>18653.8</v>
      </c>
      <c r="AI712" s="33" t="s">
        <v>1975</v>
      </c>
      <c r="AJ712" s="33"/>
      <c r="AL712" s="35"/>
      <c r="AM712" s="35"/>
    </row>
    <row r="713" spans="1:39" ht="15.95" customHeight="1" x14ac:dyDescent="0.25">
      <c r="A713" s="11">
        <f t="shared" si="11"/>
        <v>692</v>
      </c>
      <c r="B713" s="12" t="s">
        <v>212</v>
      </c>
      <c r="C713" s="13" t="s">
        <v>812</v>
      </c>
      <c r="D713" s="13" t="s">
        <v>165</v>
      </c>
      <c r="E713" s="13" t="s">
        <v>29</v>
      </c>
      <c r="F713" s="13" t="s">
        <v>30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G713*7.1%</f>
        <v>1561.9999999999998</v>
      </c>
      <c r="L713" s="14">
        <f>G713*1.15%</f>
        <v>253</v>
      </c>
      <c r="M713" s="14">
        <f>+G713*3.04%</f>
        <v>668.8</v>
      </c>
      <c r="N713" s="14">
        <f>G713*7.09%</f>
        <v>1559.8000000000002</v>
      </c>
      <c r="O713" s="14">
        <v>0</v>
      </c>
      <c r="P713" s="14">
        <f>J713+K713+L713+M713+N713</f>
        <v>4675</v>
      </c>
      <c r="Q713" s="14">
        <f>+AF713</f>
        <v>0</v>
      </c>
      <c r="R713" s="14">
        <f>+J713+M713+O713+Q713+H713+I713</f>
        <v>1300.1999999999998</v>
      </c>
      <c r="S713" s="14">
        <f>+N713+L713+K713</f>
        <v>3374.8</v>
      </c>
      <c r="T713" s="14">
        <f>+G713-R713</f>
        <v>20699.8</v>
      </c>
      <c r="U713" s="60">
        <f>+AH713-T713</f>
        <v>0</v>
      </c>
      <c r="V713" t="s">
        <v>812</v>
      </c>
      <c r="W713" t="s">
        <v>165</v>
      </c>
      <c r="X713" t="s">
        <v>1565</v>
      </c>
      <c r="Y713">
        <v>103</v>
      </c>
      <c r="Z713" s="33">
        <v>22000</v>
      </c>
      <c r="AA713">
        <v>0</v>
      </c>
      <c r="AB713" s="33">
        <v>22000</v>
      </c>
      <c r="AC713">
        <v>631.4</v>
      </c>
      <c r="AD713">
        <v>0</v>
      </c>
      <c r="AE713">
        <v>668.8</v>
      </c>
      <c r="AF713">
        <v>0</v>
      </c>
      <c r="AG713" s="33">
        <v>1300.2</v>
      </c>
      <c r="AH713" s="33">
        <v>20699.8</v>
      </c>
      <c r="AI713" s="33" t="s">
        <v>1975</v>
      </c>
      <c r="AJ713" s="33"/>
      <c r="AL713" s="35"/>
      <c r="AM713" s="35"/>
    </row>
    <row r="714" spans="1:39" ht="15.95" customHeight="1" x14ac:dyDescent="0.25">
      <c r="A714" s="11">
        <f t="shared" si="11"/>
        <v>693</v>
      </c>
      <c r="B714" s="12" t="s">
        <v>212</v>
      </c>
      <c r="C714" s="13" t="s">
        <v>813</v>
      </c>
      <c r="D714" s="13" t="s">
        <v>165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G714*7.1%</f>
        <v>1561.9999999999998</v>
      </c>
      <c r="L714" s="14">
        <f>G714*1.15%</f>
        <v>253</v>
      </c>
      <c r="M714" s="14">
        <f>+G714*3.04%</f>
        <v>668.8</v>
      </c>
      <c r="N714" s="14">
        <f>G714*7.09%</f>
        <v>1559.8000000000002</v>
      </c>
      <c r="O714" s="14">
        <v>1587.38</v>
      </c>
      <c r="P714" s="14">
        <f>J714+K714+L714+M714+N714</f>
        <v>4675</v>
      </c>
      <c r="Q714" s="14">
        <v>0</v>
      </c>
      <c r="R714" s="14">
        <f>+J714+M714+O714+Q714+H714+I714</f>
        <v>2887.58</v>
      </c>
      <c r="S714" s="14">
        <f>+N714+L714+K714</f>
        <v>3374.8</v>
      </c>
      <c r="T714" s="14">
        <f>+G714-R714</f>
        <v>19112.419999999998</v>
      </c>
      <c r="U714" s="60">
        <f>+AH714-T714</f>
        <v>0</v>
      </c>
      <c r="V714" t="s">
        <v>813</v>
      </c>
      <c r="W714" t="s">
        <v>165</v>
      </c>
      <c r="X714" t="s">
        <v>1625</v>
      </c>
      <c r="Y714">
        <v>37</v>
      </c>
      <c r="Z714" s="33">
        <v>22000</v>
      </c>
      <c r="AA714">
        <v>0</v>
      </c>
      <c r="AB714" s="33">
        <v>22000</v>
      </c>
      <c r="AC714">
        <v>631.4</v>
      </c>
      <c r="AD714">
        <v>0</v>
      </c>
      <c r="AE714">
        <v>668.8</v>
      </c>
      <c r="AF714" s="33">
        <v>1587.38</v>
      </c>
      <c r="AG714" s="33">
        <v>2887.58</v>
      </c>
      <c r="AH714" s="33">
        <v>19112.419999999998</v>
      </c>
      <c r="AI714" s="33" t="s">
        <v>1975</v>
      </c>
      <c r="AJ714" s="33"/>
      <c r="AL714" s="35"/>
      <c r="AM714" s="35"/>
    </row>
    <row r="715" spans="1:39" ht="15.95" customHeight="1" x14ac:dyDescent="0.25">
      <c r="A715" s="11">
        <f t="shared" si="11"/>
        <v>694</v>
      </c>
      <c r="B715" s="12" t="s">
        <v>212</v>
      </c>
      <c r="C715" s="13" t="s">
        <v>814</v>
      </c>
      <c r="D715" s="13" t="s">
        <v>163</v>
      </c>
      <c r="E715" s="13" t="s">
        <v>29</v>
      </c>
      <c r="F715" s="13" t="s">
        <v>35</v>
      </c>
      <c r="G715" s="14">
        <v>30000</v>
      </c>
      <c r="H715" s="14">
        <v>0</v>
      </c>
      <c r="I715" s="14">
        <v>0</v>
      </c>
      <c r="J715" s="14">
        <f>+G715*2.87%</f>
        <v>861</v>
      </c>
      <c r="K715" s="14">
        <f>G715*7.1%</f>
        <v>2130</v>
      </c>
      <c r="L715" s="14">
        <f>G715*1.15%</f>
        <v>345</v>
      </c>
      <c r="M715" s="14">
        <f>+G715*3.04%</f>
        <v>912</v>
      </c>
      <c r="N715" s="14">
        <f>G715*7.09%</f>
        <v>2127</v>
      </c>
      <c r="O715" s="14">
        <v>0</v>
      </c>
      <c r="P715" s="14">
        <f>J715+K715+L715+M715+N715</f>
        <v>6375</v>
      </c>
      <c r="Q715" s="14">
        <f>+AF715</f>
        <v>0</v>
      </c>
      <c r="R715" s="14">
        <f>+J715+M715+O715+Q715+H715+I715</f>
        <v>1773</v>
      </c>
      <c r="S715" s="14">
        <f>+N715+L715+K715</f>
        <v>4602</v>
      </c>
      <c r="T715" s="14">
        <f>+G715-R715</f>
        <v>28227</v>
      </c>
      <c r="U715" s="60">
        <f>+AH715-T715</f>
        <v>0</v>
      </c>
      <c r="V715" t="s">
        <v>814</v>
      </c>
      <c r="W715" t="s">
        <v>163</v>
      </c>
      <c r="X715" t="s">
        <v>1605</v>
      </c>
      <c r="Y715">
        <v>72</v>
      </c>
      <c r="Z715" s="33">
        <v>30000</v>
      </c>
      <c r="AA715">
        <v>0</v>
      </c>
      <c r="AB715" s="33">
        <v>30000</v>
      </c>
      <c r="AC715">
        <v>861</v>
      </c>
      <c r="AD715">
        <v>0</v>
      </c>
      <c r="AE715">
        <v>912</v>
      </c>
      <c r="AF715">
        <v>0</v>
      </c>
      <c r="AG715" s="33">
        <v>1773</v>
      </c>
      <c r="AH715" s="33">
        <v>28227</v>
      </c>
      <c r="AI715" s="33" t="s">
        <v>1975</v>
      </c>
      <c r="AJ715" s="33"/>
      <c r="AL715" s="35"/>
      <c r="AM715" s="35"/>
    </row>
    <row r="716" spans="1:39" ht="15.95" customHeight="1" x14ac:dyDescent="0.25">
      <c r="A716" s="11">
        <f t="shared" si="11"/>
        <v>695</v>
      </c>
      <c r="B716" s="12" t="s">
        <v>212</v>
      </c>
      <c r="C716" s="13" t="s">
        <v>815</v>
      </c>
      <c r="D716" s="13" t="s">
        <v>165</v>
      </c>
      <c r="E716" s="13" t="s">
        <v>29</v>
      </c>
      <c r="F716" s="13" t="s">
        <v>35</v>
      </c>
      <c r="G716" s="14">
        <v>22000</v>
      </c>
      <c r="H716" s="14">
        <v>0</v>
      </c>
      <c r="I716" s="14">
        <v>0</v>
      </c>
      <c r="J716" s="14">
        <f>+G716*2.87%</f>
        <v>631.4</v>
      </c>
      <c r="K716" s="14">
        <f>G716*7.1%</f>
        <v>1561.9999999999998</v>
      </c>
      <c r="L716" s="14">
        <f>G716*1.15%</f>
        <v>253</v>
      </c>
      <c r="M716" s="14">
        <f>+G716*3.04%</f>
        <v>668.8</v>
      </c>
      <c r="N716" s="14">
        <f>G716*7.09%</f>
        <v>1559.8000000000002</v>
      </c>
      <c r="O716" s="14">
        <v>0</v>
      </c>
      <c r="P716" s="14">
        <f>J716+K716+L716+M716+N716</f>
        <v>4675</v>
      </c>
      <c r="Q716" s="14">
        <f>+AF716</f>
        <v>706</v>
      </c>
      <c r="R716" s="14">
        <f>+J716+M716+O716+Q716+H716+I716</f>
        <v>2006.1999999999998</v>
      </c>
      <c r="S716" s="14">
        <f>+N716+L716+K716</f>
        <v>3374.8</v>
      </c>
      <c r="T716" s="14">
        <f>+G716-R716</f>
        <v>19993.8</v>
      </c>
      <c r="U716" s="60">
        <f>+AH716-T716</f>
        <v>0</v>
      </c>
      <c r="V716" t="s">
        <v>815</v>
      </c>
      <c r="W716" t="s">
        <v>165</v>
      </c>
      <c r="X716" t="s">
        <v>1606</v>
      </c>
      <c r="Y716">
        <v>38</v>
      </c>
      <c r="Z716" s="33">
        <v>22000</v>
      </c>
      <c r="AA716">
        <v>0</v>
      </c>
      <c r="AB716" s="33">
        <v>22000</v>
      </c>
      <c r="AC716">
        <v>631.4</v>
      </c>
      <c r="AD716">
        <v>0</v>
      </c>
      <c r="AE716">
        <v>668.8</v>
      </c>
      <c r="AF716">
        <v>706</v>
      </c>
      <c r="AG716" s="33">
        <v>2006.2</v>
      </c>
      <c r="AH716" s="33">
        <v>19993.8</v>
      </c>
      <c r="AI716" s="33" t="s">
        <v>1975</v>
      </c>
      <c r="AJ716" s="33"/>
      <c r="AK716" s="35">
        <f>+U716</f>
        <v>0</v>
      </c>
      <c r="AL716" s="35"/>
      <c r="AM716" s="35"/>
    </row>
    <row r="717" spans="1:39" ht="15.95" customHeight="1" x14ac:dyDescent="0.25">
      <c r="A717" s="11">
        <f t="shared" si="11"/>
        <v>696</v>
      </c>
      <c r="B717" s="12" t="s">
        <v>212</v>
      </c>
      <c r="C717" s="13" t="s">
        <v>816</v>
      </c>
      <c r="D717" s="13" t="s">
        <v>361</v>
      </c>
      <c r="E717" s="13" t="s">
        <v>29</v>
      </c>
      <c r="F717" s="13" t="s">
        <v>30</v>
      </c>
      <c r="G717" s="14">
        <v>30000</v>
      </c>
      <c r="H717" s="14">
        <v>0</v>
      </c>
      <c r="I717" s="14">
        <v>0</v>
      </c>
      <c r="J717" s="14">
        <f>+G717*2.87%</f>
        <v>861</v>
      </c>
      <c r="K717" s="14">
        <f>G717*7.1%</f>
        <v>2130</v>
      </c>
      <c r="L717" s="14">
        <f>G717*1.15%</f>
        <v>345</v>
      </c>
      <c r="M717" s="14">
        <f>+G717*3.04%</f>
        <v>912</v>
      </c>
      <c r="N717" s="14">
        <f>G717*7.09%</f>
        <v>2127</v>
      </c>
      <c r="O717" s="14">
        <v>1587.38</v>
      </c>
      <c r="P717" s="14">
        <f>J717+K717+L717+M717+N717</f>
        <v>6375</v>
      </c>
      <c r="Q717" s="14">
        <v>20562.949999999997</v>
      </c>
      <c r="R717" s="14">
        <f>+J717+M717+O717+Q717+H717+I717</f>
        <v>23923.329999999998</v>
      </c>
      <c r="S717" s="14">
        <f>+N717+L717+K717</f>
        <v>4602</v>
      </c>
      <c r="T717" s="14">
        <f>+G717-R717</f>
        <v>6076.6700000000019</v>
      </c>
      <c r="U717" s="60">
        <f>+AH717-T717</f>
        <v>0</v>
      </c>
      <c r="V717" t="s">
        <v>816</v>
      </c>
      <c r="W717" t="s">
        <v>361</v>
      </c>
      <c r="X717" t="s">
        <v>1210</v>
      </c>
      <c r="Y717">
        <v>117</v>
      </c>
      <c r="Z717" s="33">
        <v>30000</v>
      </c>
      <c r="AA717">
        <v>0</v>
      </c>
      <c r="AB717" s="33">
        <v>30000</v>
      </c>
      <c r="AC717">
        <v>861</v>
      </c>
      <c r="AD717">
        <v>0</v>
      </c>
      <c r="AE717">
        <v>912</v>
      </c>
      <c r="AF717" s="33">
        <v>22150.33</v>
      </c>
      <c r="AG717" s="33">
        <v>23923.33</v>
      </c>
      <c r="AH717" s="33">
        <v>6076.67</v>
      </c>
      <c r="AI717" s="33" t="s">
        <v>1975</v>
      </c>
      <c r="AJ717" s="33"/>
      <c r="AL717" s="35"/>
      <c r="AM717" s="35"/>
    </row>
    <row r="718" spans="1:39" ht="15.95" customHeight="1" x14ac:dyDescent="0.25">
      <c r="A718" s="11">
        <f t="shared" si="11"/>
        <v>697</v>
      </c>
      <c r="B718" s="12" t="s">
        <v>212</v>
      </c>
      <c r="C718" s="13" t="s">
        <v>817</v>
      </c>
      <c r="D718" s="13" t="s">
        <v>165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>+G718*2.87%</f>
        <v>631.4</v>
      </c>
      <c r="K718" s="14">
        <f>G718*7.1%</f>
        <v>1561.9999999999998</v>
      </c>
      <c r="L718" s="14">
        <f>G718*1.15%</f>
        <v>253</v>
      </c>
      <c r="M718" s="14">
        <f>+G718*3.04%</f>
        <v>668.8</v>
      </c>
      <c r="N718" s="14">
        <f>G718*7.09%</f>
        <v>1559.8000000000002</v>
      </c>
      <c r="O718" s="14">
        <v>0</v>
      </c>
      <c r="P718" s="14">
        <f>J718+K718+L718+M718+N718</f>
        <v>4675</v>
      </c>
      <c r="Q718" s="14">
        <f>+AF718</f>
        <v>0</v>
      </c>
      <c r="R718" s="14">
        <f>+J718+M718+O718+Q718+H718+I718</f>
        <v>1300.1999999999998</v>
      </c>
      <c r="S718" s="14">
        <f>+N718+L718+K718</f>
        <v>3374.8</v>
      </c>
      <c r="T718" s="14">
        <f>+G718-R718</f>
        <v>20699.8</v>
      </c>
      <c r="U718" s="60">
        <f>+AH718-T718</f>
        <v>0</v>
      </c>
      <c r="V718" t="s">
        <v>817</v>
      </c>
      <c r="W718" t="s">
        <v>165</v>
      </c>
      <c r="X718" t="s">
        <v>1472</v>
      </c>
      <c r="Y718">
        <v>39</v>
      </c>
      <c r="Z718" s="33">
        <v>22000</v>
      </c>
      <c r="AA718">
        <v>0</v>
      </c>
      <c r="AB718" s="33">
        <v>22000</v>
      </c>
      <c r="AC718">
        <v>631.4</v>
      </c>
      <c r="AD718">
        <v>0</v>
      </c>
      <c r="AE718">
        <v>668.8</v>
      </c>
      <c r="AF718">
        <v>0</v>
      </c>
      <c r="AG718" s="33">
        <v>1300.2</v>
      </c>
      <c r="AH718" s="33">
        <v>20699.8</v>
      </c>
      <c r="AI718" s="33" t="s">
        <v>1975</v>
      </c>
      <c r="AJ718" s="33"/>
      <c r="AL718" s="35"/>
      <c r="AM718" s="35"/>
    </row>
    <row r="719" spans="1:39" ht="15.95" customHeight="1" x14ac:dyDescent="0.25">
      <c r="A719" s="11">
        <f t="shared" si="11"/>
        <v>698</v>
      </c>
      <c r="B719" s="12" t="s">
        <v>212</v>
      </c>
      <c r="C719" s="13" t="s">
        <v>818</v>
      </c>
      <c r="D719" s="13" t="s">
        <v>165</v>
      </c>
      <c r="E719" s="13" t="s">
        <v>29</v>
      </c>
      <c r="F719" s="13" t="s">
        <v>30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G719*7.1%</f>
        <v>1561.9999999999998</v>
      </c>
      <c r="L719" s="14">
        <f>G719*1.15%</f>
        <v>253</v>
      </c>
      <c r="M719" s="14">
        <f>+G719*3.04%</f>
        <v>668.8</v>
      </c>
      <c r="N719" s="14">
        <f>G719*7.09%</f>
        <v>1559.8000000000002</v>
      </c>
      <c r="O719" s="14">
        <v>0</v>
      </c>
      <c r="P719" s="14">
        <f>J719+K719+L719+M719+N719</f>
        <v>4675</v>
      </c>
      <c r="Q719" s="14">
        <f>+AF719</f>
        <v>2775.07</v>
      </c>
      <c r="R719" s="14">
        <f>+J719+M719+O719+Q719+H719+I719</f>
        <v>4075.27</v>
      </c>
      <c r="S719" s="14">
        <f>+N719+L719+K719</f>
        <v>3374.8</v>
      </c>
      <c r="T719" s="14">
        <f>+G719-R719</f>
        <v>17924.73</v>
      </c>
      <c r="U719" s="60">
        <f>+AH719-T719</f>
        <v>0</v>
      </c>
      <c r="V719" t="s">
        <v>818</v>
      </c>
      <c r="W719" t="s">
        <v>165</v>
      </c>
      <c r="X719" t="s">
        <v>1554</v>
      </c>
      <c r="Y719">
        <v>40</v>
      </c>
      <c r="Z719" s="33">
        <v>22000</v>
      </c>
      <c r="AA719">
        <v>0</v>
      </c>
      <c r="AB719" s="33">
        <v>22000</v>
      </c>
      <c r="AC719">
        <v>631.4</v>
      </c>
      <c r="AD719">
        <v>0</v>
      </c>
      <c r="AE719">
        <v>668.8</v>
      </c>
      <c r="AF719" s="33">
        <v>2775.07</v>
      </c>
      <c r="AG719" s="33">
        <v>4075.27</v>
      </c>
      <c r="AH719" s="33">
        <v>17924.73</v>
      </c>
      <c r="AI719" s="33" t="s">
        <v>1975</v>
      </c>
      <c r="AJ719" s="33"/>
      <c r="AL719" s="35"/>
      <c r="AM719" s="35"/>
    </row>
    <row r="720" spans="1:39" ht="15.95" customHeight="1" x14ac:dyDescent="0.25">
      <c r="A720" s="11">
        <f t="shared" si="11"/>
        <v>699</v>
      </c>
      <c r="B720" s="12" t="s">
        <v>212</v>
      </c>
      <c r="C720" s="13" t="s">
        <v>819</v>
      </c>
      <c r="D720" s="13" t="s">
        <v>165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G720*7.1%</f>
        <v>1561.9999999999998</v>
      </c>
      <c r="L720" s="14">
        <f>G720*1.15%</f>
        <v>253</v>
      </c>
      <c r="M720" s="14">
        <f>+G720*3.04%</f>
        <v>668.8</v>
      </c>
      <c r="N720" s="14">
        <f>G720*7.09%</f>
        <v>1559.8000000000002</v>
      </c>
      <c r="O720" s="14">
        <v>0</v>
      </c>
      <c r="P720" s="14">
        <f>J720+K720+L720+M720+N720</f>
        <v>4675</v>
      </c>
      <c r="Q720" s="14">
        <f>+AF720</f>
        <v>0</v>
      </c>
      <c r="R720" s="14">
        <f>+J720+M720+O720+Q720+H720+I720</f>
        <v>1300.1999999999998</v>
      </c>
      <c r="S720" s="14">
        <f>+N720+L720+K720</f>
        <v>3374.8</v>
      </c>
      <c r="T720" s="14">
        <f>+G720-R720</f>
        <v>20699.8</v>
      </c>
      <c r="U720" s="60">
        <f>+AH720-T720</f>
        <v>0</v>
      </c>
      <c r="V720" t="s">
        <v>819</v>
      </c>
      <c r="W720" t="s">
        <v>165</v>
      </c>
      <c r="X720" t="s">
        <v>1619</v>
      </c>
      <c r="Y720">
        <v>41</v>
      </c>
      <c r="Z720" s="33">
        <v>22000</v>
      </c>
      <c r="AA720">
        <v>0</v>
      </c>
      <c r="AB720" s="33">
        <v>22000</v>
      </c>
      <c r="AC720">
        <v>631.4</v>
      </c>
      <c r="AD720">
        <v>0</v>
      </c>
      <c r="AE720">
        <v>668.8</v>
      </c>
      <c r="AF720">
        <v>0</v>
      </c>
      <c r="AG720" s="33">
        <v>1300.2</v>
      </c>
      <c r="AH720" s="33">
        <v>20699.8</v>
      </c>
      <c r="AI720" s="33" t="s">
        <v>1975</v>
      </c>
      <c r="AJ720" s="33"/>
      <c r="AL720" s="35"/>
      <c r="AM720" s="35"/>
    </row>
    <row r="721" spans="1:39" ht="15.95" customHeight="1" x14ac:dyDescent="0.25">
      <c r="A721" s="11">
        <f t="shared" si="11"/>
        <v>700</v>
      </c>
      <c r="B721" s="12" t="s">
        <v>212</v>
      </c>
      <c r="C721" s="13" t="s">
        <v>820</v>
      </c>
      <c r="D721" s="13" t="s">
        <v>165</v>
      </c>
      <c r="E721" s="13" t="s">
        <v>29</v>
      </c>
      <c r="F721" s="13" t="s">
        <v>30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G721*7.1%</f>
        <v>1561.9999999999998</v>
      </c>
      <c r="L721" s="14">
        <f>G721*1.15%</f>
        <v>253</v>
      </c>
      <c r="M721" s="14">
        <f>+G721*3.04%</f>
        <v>668.8</v>
      </c>
      <c r="N721" s="14">
        <f>G721*7.09%</f>
        <v>1559.8000000000002</v>
      </c>
      <c r="O721" s="14">
        <v>0</v>
      </c>
      <c r="P721" s="14">
        <f>J721+K721+L721+M721+N721</f>
        <v>4675</v>
      </c>
      <c r="Q721" s="14">
        <f>+AF721</f>
        <v>15706</v>
      </c>
      <c r="R721" s="14">
        <f>+J721+M721+O721+Q721+H721+I721</f>
        <v>17006.2</v>
      </c>
      <c r="S721" s="14">
        <f>+N721+L721+K721</f>
        <v>3374.8</v>
      </c>
      <c r="T721" s="14">
        <f>+G721-R721</f>
        <v>4993.7999999999993</v>
      </c>
      <c r="U721" s="60">
        <f>+AH721-T721</f>
        <v>0</v>
      </c>
      <c r="V721" t="s">
        <v>820</v>
      </c>
      <c r="W721" t="s">
        <v>165</v>
      </c>
      <c r="X721" t="s">
        <v>1577</v>
      </c>
      <c r="Y721">
        <v>42</v>
      </c>
      <c r="Z721" s="33">
        <v>22000</v>
      </c>
      <c r="AA721">
        <v>0</v>
      </c>
      <c r="AB721" s="33">
        <v>22000</v>
      </c>
      <c r="AC721">
        <v>631.4</v>
      </c>
      <c r="AD721">
        <v>0</v>
      </c>
      <c r="AE721">
        <v>668.8</v>
      </c>
      <c r="AF721" s="33">
        <v>15706</v>
      </c>
      <c r="AG721" s="33">
        <v>17006.2</v>
      </c>
      <c r="AH721" s="33">
        <v>4993.8</v>
      </c>
      <c r="AI721" s="33" t="s">
        <v>1975</v>
      </c>
      <c r="AJ721" s="33"/>
      <c r="AL721" s="35"/>
      <c r="AM721" s="35"/>
    </row>
    <row r="722" spans="1:39" ht="15.95" customHeight="1" x14ac:dyDescent="0.25">
      <c r="A722" s="11">
        <f t="shared" si="11"/>
        <v>701</v>
      </c>
      <c r="B722" s="12" t="s">
        <v>212</v>
      </c>
      <c r="C722" s="13" t="s">
        <v>821</v>
      </c>
      <c r="D722" s="13" t="s">
        <v>158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>+G722*2.87%</f>
        <v>631.4</v>
      </c>
      <c r="K722" s="14">
        <f>G722*7.1%</f>
        <v>1561.9999999999998</v>
      </c>
      <c r="L722" s="14">
        <f>G722*1.15%</f>
        <v>253</v>
      </c>
      <c r="M722" s="14">
        <f>+G722*3.04%</f>
        <v>668.8</v>
      </c>
      <c r="N722" s="14">
        <f>G722*7.09%</f>
        <v>1559.8000000000002</v>
      </c>
      <c r="O722" s="14">
        <v>0</v>
      </c>
      <c r="P722" s="14">
        <f>J722+K722+L722+M722+N722</f>
        <v>4675</v>
      </c>
      <c r="Q722" s="14">
        <f>+AF722</f>
        <v>0</v>
      </c>
      <c r="R722" s="14">
        <f>+J722+M722+O722+Q722+H722+I722</f>
        <v>1300.1999999999998</v>
      </c>
      <c r="S722" s="14">
        <f>+N722+L722+K722</f>
        <v>3374.8</v>
      </c>
      <c r="T722" s="14">
        <f>+G722-R722</f>
        <v>20699.8</v>
      </c>
      <c r="U722" s="60">
        <f>+AH722-T722</f>
        <v>0</v>
      </c>
      <c r="V722" t="s">
        <v>821</v>
      </c>
      <c r="W722" t="s">
        <v>158</v>
      </c>
      <c r="X722" t="s">
        <v>1614</v>
      </c>
      <c r="Y722">
        <v>61</v>
      </c>
      <c r="Z722" s="33">
        <v>22000</v>
      </c>
      <c r="AA722">
        <v>0</v>
      </c>
      <c r="AB722" s="33">
        <v>22000</v>
      </c>
      <c r="AC722">
        <v>631.4</v>
      </c>
      <c r="AD722">
        <v>0</v>
      </c>
      <c r="AE722">
        <v>668.8</v>
      </c>
      <c r="AF722">
        <v>0</v>
      </c>
      <c r="AG722" s="33">
        <v>1300.2</v>
      </c>
      <c r="AH722" s="33">
        <v>20699.8</v>
      </c>
      <c r="AI722" s="33" t="s">
        <v>1975</v>
      </c>
      <c r="AJ722" s="33"/>
      <c r="AL722" s="35"/>
      <c r="AM722" s="35"/>
    </row>
    <row r="723" spans="1:39" ht="15.95" customHeight="1" x14ac:dyDescent="0.25">
      <c r="A723" s="11">
        <f t="shared" ref="A723:A786" si="12">1+A722</f>
        <v>702</v>
      </c>
      <c r="B723" s="12" t="s">
        <v>212</v>
      </c>
      <c r="C723" s="13" t="s">
        <v>822</v>
      </c>
      <c r="D723" s="13" t="s">
        <v>496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G723*7.1%</f>
        <v>1561.9999999999998</v>
      </c>
      <c r="L723" s="14">
        <f>G723*1.15%</f>
        <v>253</v>
      </c>
      <c r="M723" s="14">
        <f>+G723*3.04%</f>
        <v>668.8</v>
      </c>
      <c r="N723" s="14">
        <f>G723*7.09%</f>
        <v>1559.8000000000002</v>
      </c>
      <c r="O723" s="14">
        <v>1587.38</v>
      </c>
      <c r="P723" s="14">
        <f>J723+K723+L723+M723+N723</f>
        <v>4675</v>
      </c>
      <c r="Q723" s="14">
        <v>3046.0000000000005</v>
      </c>
      <c r="R723" s="14">
        <f>+J723+M723+O723+Q723+H723+I723</f>
        <v>5933.58</v>
      </c>
      <c r="S723" s="14">
        <f>+N723+L723+K723</f>
        <v>3374.8</v>
      </c>
      <c r="T723" s="14">
        <f>+G723-R723</f>
        <v>16066.42</v>
      </c>
      <c r="U723" s="60">
        <f>+AH723-T723</f>
        <v>0</v>
      </c>
      <c r="V723" t="s">
        <v>822</v>
      </c>
      <c r="W723" t="s">
        <v>496</v>
      </c>
      <c r="X723" t="s">
        <v>1473</v>
      </c>
      <c r="Y723">
        <v>62</v>
      </c>
      <c r="Z723" s="33">
        <v>22000</v>
      </c>
      <c r="AA723">
        <v>0</v>
      </c>
      <c r="AB723" s="33">
        <v>22000</v>
      </c>
      <c r="AC723">
        <v>631.4</v>
      </c>
      <c r="AD723">
        <v>0</v>
      </c>
      <c r="AE723">
        <v>668.8</v>
      </c>
      <c r="AF723" s="33">
        <v>4633.38</v>
      </c>
      <c r="AG723" s="33">
        <v>5933.58</v>
      </c>
      <c r="AH723" s="33">
        <v>16066.42</v>
      </c>
      <c r="AI723" s="33" t="s">
        <v>1975</v>
      </c>
      <c r="AJ723" s="33"/>
      <c r="AL723" s="35"/>
      <c r="AM723" s="35"/>
    </row>
    <row r="724" spans="1:39" ht="15.95" customHeight="1" x14ac:dyDescent="0.25">
      <c r="A724" s="11">
        <f t="shared" si="12"/>
        <v>703</v>
      </c>
      <c r="B724" s="12" t="s">
        <v>212</v>
      </c>
      <c r="C724" s="13" t="s">
        <v>823</v>
      </c>
      <c r="D724" s="13" t="s">
        <v>158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G724*7.1%</f>
        <v>1561.9999999999998</v>
      </c>
      <c r="L724" s="14">
        <f>G724*1.15%</f>
        <v>253</v>
      </c>
      <c r="M724" s="14">
        <f>+G724*3.04%</f>
        <v>668.8</v>
      </c>
      <c r="N724" s="14">
        <f>G724*7.09%</f>
        <v>1559.8000000000002</v>
      </c>
      <c r="O724" s="14">
        <v>0</v>
      </c>
      <c r="P724" s="14">
        <f>J724+K724+L724+M724+N724</f>
        <v>4675</v>
      </c>
      <c r="Q724" s="14">
        <f>+AF724</f>
        <v>0</v>
      </c>
      <c r="R724" s="14">
        <f>+J724+M724+O724+Q724+H724+I724</f>
        <v>1300.1999999999998</v>
      </c>
      <c r="S724" s="14">
        <f>+N724+L724+K724</f>
        <v>3374.8</v>
      </c>
      <c r="T724" s="14">
        <f>+G724-R724</f>
        <v>20699.8</v>
      </c>
      <c r="U724" s="60">
        <f>+AH724-T724</f>
        <v>0</v>
      </c>
      <c r="V724" t="s">
        <v>823</v>
      </c>
      <c r="W724" t="s">
        <v>158</v>
      </c>
      <c r="X724" t="s">
        <v>1543</v>
      </c>
      <c r="Y724">
        <v>69</v>
      </c>
      <c r="Z724" s="33">
        <v>22000</v>
      </c>
      <c r="AA724">
        <v>0</v>
      </c>
      <c r="AB724" s="33">
        <v>22000</v>
      </c>
      <c r="AC724">
        <v>631.4</v>
      </c>
      <c r="AD724">
        <v>0</v>
      </c>
      <c r="AE724">
        <v>668.8</v>
      </c>
      <c r="AF724">
        <v>0</v>
      </c>
      <c r="AG724" s="33">
        <v>1300.2</v>
      </c>
      <c r="AH724" s="33">
        <v>20699.8</v>
      </c>
      <c r="AI724" s="33" t="s">
        <v>1975</v>
      </c>
      <c r="AJ724" s="33"/>
      <c r="AL724" s="35"/>
      <c r="AM724" s="35"/>
    </row>
    <row r="725" spans="1:39" ht="15.95" customHeight="1" x14ac:dyDescent="0.25">
      <c r="A725" s="11">
        <f t="shared" si="12"/>
        <v>704</v>
      </c>
      <c r="B725" s="12" t="s">
        <v>212</v>
      </c>
      <c r="C725" s="13" t="s">
        <v>824</v>
      </c>
      <c r="D725" s="13" t="s">
        <v>379</v>
      </c>
      <c r="E725" s="13" t="s">
        <v>29</v>
      </c>
      <c r="F725" s="13" t="s">
        <v>35</v>
      </c>
      <c r="G725" s="14">
        <v>45000</v>
      </c>
      <c r="H725" s="14">
        <v>1148.33</v>
      </c>
      <c r="I725" s="14">
        <v>0</v>
      </c>
      <c r="J725" s="14">
        <f>+G725*2.87%</f>
        <v>1291.5</v>
      </c>
      <c r="K725" s="14">
        <f>G725*7.1%</f>
        <v>3194.9999999999995</v>
      </c>
      <c r="L725" s="14">
        <f>G725*1.15%</f>
        <v>517.5</v>
      </c>
      <c r="M725" s="14">
        <f>+G725*3.04%</f>
        <v>1368</v>
      </c>
      <c r="N725" s="14">
        <f>G725*7.09%</f>
        <v>3190.5</v>
      </c>
      <c r="O725" s="14">
        <v>0</v>
      </c>
      <c r="P725" s="14">
        <f>J725+K725+L725+M725+N725</f>
        <v>9562.5</v>
      </c>
      <c r="Q725" s="14">
        <f>+AF725</f>
        <v>1896</v>
      </c>
      <c r="R725" s="14">
        <f>+J725+M725+O725+Q725+H725+I725</f>
        <v>5703.83</v>
      </c>
      <c r="S725" s="14">
        <f>+N725+L725+K725</f>
        <v>6903</v>
      </c>
      <c r="T725" s="14">
        <f>+G725-R725</f>
        <v>39296.17</v>
      </c>
      <c r="U725" s="60">
        <f>+AH725-T725</f>
        <v>0</v>
      </c>
      <c r="V725" t="s">
        <v>824</v>
      </c>
      <c r="W725" t="s">
        <v>379</v>
      </c>
      <c r="X725" t="s">
        <v>1499</v>
      </c>
      <c r="Y725">
        <v>92</v>
      </c>
      <c r="Z725" s="33">
        <v>45000</v>
      </c>
      <c r="AA725">
        <v>0</v>
      </c>
      <c r="AB725" s="33">
        <v>45000</v>
      </c>
      <c r="AC725" s="33">
        <v>1291.5</v>
      </c>
      <c r="AD725" s="33">
        <v>1148.33</v>
      </c>
      <c r="AE725" s="33">
        <v>1368</v>
      </c>
      <c r="AF725" s="33">
        <v>1896</v>
      </c>
      <c r="AG725" s="33">
        <v>5703.83</v>
      </c>
      <c r="AH725" s="33">
        <v>39296.17</v>
      </c>
      <c r="AI725" s="33" t="s">
        <v>1975</v>
      </c>
      <c r="AJ725" s="33"/>
      <c r="AL725" s="35"/>
      <c r="AM725" s="35"/>
    </row>
    <row r="726" spans="1:39" ht="15.95" customHeight="1" x14ac:dyDescent="0.25">
      <c r="A726" s="11">
        <f t="shared" si="12"/>
        <v>705</v>
      </c>
      <c r="B726" s="12" t="s">
        <v>212</v>
      </c>
      <c r="C726" s="13" t="s">
        <v>825</v>
      </c>
      <c r="D726" s="13" t="s">
        <v>165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G726*7.1%</f>
        <v>1561.9999999999998</v>
      </c>
      <c r="L726" s="14">
        <f>G726*1.15%</f>
        <v>253</v>
      </c>
      <c r="M726" s="14">
        <f>+G726*3.04%</f>
        <v>668.8</v>
      </c>
      <c r="N726" s="14">
        <f>G726*7.09%</f>
        <v>1559.8000000000002</v>
      </c>
      <c r="O726" s="14">
        <v>0</v>
      </c>
      <c r="P726" s="14">
        <f>J726+K726+L726+M726+N726</f>
        <v>4675</v>
      </c>
      <c r="Q726" s="14">
        <f>+AF726</f>
        <v>13803.76</v>
      </c>
      <c r="R726" s="14">
        <f>+J726+M726+O726+Q726+H726+I726</f>
        <v>15103.96</v>
      </c>
      <c r="S726" s="14">
        <f>+N726+L726+K726</f>
        <v>3374.8</v>
      </c>
      <c r="T726" s="14">
        <f>+G726-R726</f>
        <v>6896.0400000000009</v>
      </c>
      <c r="U726" s="60">
        <f>+AH726-T726</f>
        <v>0</v>
      </c>
      <c r="V726" t="s">
        <v>825</v>
      </c>
      <c r="W726" t="s">
        <v>165</v>
      </c>
      <c r="X726" t="s">
        <v>1603</v>
      </c>
      <c r="Y726">
        <v>44</v>
      </c>
      <c r="Z726" s="33">
        <v>22000</v>
      </c>
      <c r="AA726">
        <v>0</v>
      </c>
      <c r="AB726" s="33">
        <v>22000</v>
      </c>
      <c r="AC726">
        <v>631.4</v>
      </c>
      <c r="AD726">
        <v>0</v>
      </c>
      <c r="AE726">
        <v>668.8</v>
      </c>
      <c r="AF726" s="33">
        <v>13803.76</v>
      </c>
      <c r="AG726" s="33">
        <v>15103.96</v>
      </c>
      <c r="AH726" s="33">
        <v>6896.04</v>
      </c>
      <c r="AI726" s="33" t="s">
        <v>1975</v>
      </c>
      <c r="AJ726" s="33"/>
      <c r="AL726" s="35"/>
      <c r="AM726" s="35"/>
    </row>
    <row r="727" spans="1:39" ht="15.95" customHeight="1" x14ac:dyDescent="0.25">
      <c r="A727" s="11">
        <f t="shared" si="12"/>
        <v>706</v>
      </c>
      <c r="B727" s="12" t="s">
        <v>212</v>
      </c>
      <c r="C727" s="13" t="s">
        <v>826</v>
      </c>
      <c r="D727" s="13" t="s">
        <v>165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>+G727*2.87%</f>
        <v>631.4</v>
      </c>
      <c r="K727" s="14">
        <f>G727*7.1%</f>
        <v>1561.9999999999998</v>
      </c>
      <c r="L727" s="14">
        <f>G727*1.15%</f>
        <v>253</v>
      </c>
      <c r="M727" s="14">
        <f>+G727*3.04%</f>
        <v>668.8</v>
      </c>
      <c r="N727" s="14">
        <f>G727*7.09%</f>
        <v>1559.8000000000002</v>
      </c>
      <c r="O727" s="14">
        <v>0</v>
      </c>
      <c r="P727" s="14">
        <f>J727+K727+L727+M727+N727</f>
        <v>4675</v>
      </c>
      <c r="Q727" s="14">
        <f>+AF727</f>
        <v>0</v>
      </c>
      <c r="R727" s="14">
        <f>+J727+M727+O727+Q727+H727+I727</f>
        <v>1300.1999999999998</v>
      </c>
      <c r="S727" s="14">
        <f>+N727+L727+K727</f>
        <v>3374.8</v>
      </c>
      <c r="T727" s="14">
        <f>+G727-R727</f>
        <v>20699.8</v>
      </c>
      <c r="U727" s="60">
        <f>+AH727-T727</f>
        <v>0</v>
      </c>
      <c r="V727" t="s">
        <v>826</v>
      </c>
      <c r="W727" t="s">
        <v>165</v>
      </c>
      <c r="X727" t="s">
        <v>1492</v>
      </c>
      <c r="Y727">
        <v>45</v>
      </c>
      <c r="Z727" s="33">
        <v>22000</v>
      </c>
      <c r="AA727">
        <v>0</v>
      </c>
      <c r="AB727" s="33">
        <v>22000</v>
      </c>
      <c r="AC727">
        <v>631.4</v>
      </c>
      <c r="AD727">
        <v>0</v>
      </c>
      <c r="AE727">
        <v>668.8</v>
      </c>
      <c r="AF727">
        <v>0</v>
      </c>
      <c r="AG727" s="33">
        <v>1300.2</v>
      </c>
      <c r="AH727" s="33">
        <v>20699.8</v>
      </c>
      <c r="AI727" s="33" t="s">
        <v>1975</v>
      </c>
      <c r="AJ727" s="33"/>
      <c r="AL727" s="35"/>
      <c r="AM727" s="35"/>
    </row>
    <row r="728" spans="1:39" ht="15.95" customHeight="1" x14ac:dyDescent="0.25">
      <c r="A728" s="11">
        <f t="shared" si="12"/>
        <v>707</v>
      </c>
      <c r="B728" s="12" t="s">
        <v>212</v>
      </c>
      <c r="C728" s="13" t="s">
        <v>827</v>
      </c>
      <c r="D728" s="13" t="s">
        <v>379</v>
      </c>
      <c r="E728" s="13" t="s">
        <v>29</v>
      </c>
      <c r="F728" s="13" t="s">
        <v>35</v>
      </c>
      <c r="G728" s="14">
        <v>45000</v>
      </c>
      <c r="H728" s="14">
        <v>1148.33</v>
      </c>
      <c r="I728" s="14">
        <v>0</v>
      </c>
      <c r="J728" s="14">
        <f>+G728*2.87%</f>
        <v>1291.5</v>
      </c>
      <c r="K728" s="14">
        <f>G728*7.1%</f>
        <v>3194.9999999999995</v>
      </c>
      <c r="L728" s="14">
        <f>G728*1.15%</f>
        <v>517.5</v>
      </c>
      <c r="M728" s="14">
        <f>+G728*3.04%</f>
        <v>1368</v>
      </c>
      <c r="N728" s="14">
        <f>G728*7.09%</f>
        <v>3190.5</v>
      </c>
      <c r="O728" s="14">
        <v>0</v>
      </c>
      <c r="P728" s="14">
        <f>J728+K728+L728+M728+N728</f>
        <v>9562.5</v>
      </c>
      <c r="Q728" s="14">
        <f>+AF728</f>
        <v>0</v>
      </c>
      <c r="R728" s="14">
        <f>+J728+M728+O728+Q728+H728+I728</f>
        <v>3807.83</v>
      </c>
      <c r="S728" s="14">
        <f>+N728+L728+K728</f>
        <v>6903</v>
      </c>
      <c r="T728" s="14">
        <f>+G728-R728</f>
        <v>41192.17</v>
      </c>
      <c r="U728" s="60">
        <f>+AH728-T728</f>
        <v>0</v>
      </c>
      <c r="V728" t="s">
        <v>827</v>
      </c>
      <c r="W728" t="s">
        <v>379</v>
      </c>
      <c r="X728" t="s">
        <v>1575</v>
      </c>
      <c r="Y728">
        <v>90</v>
      </c>
      <c r="Z728" s="33">
        <v>45000</v>
      </c>
      <c r="AA728">
        <v>0</v>
      </c>
      <c r="AB728" s="33">
        <v>45000</v>
      </c>
      <c r="AC728" s="33">
        <v>1291.5</v>
      </c>
      <c r="AD728" s="33">
        <v>1148.33</v>
      </c>
      <c r="AE728" s="33">
        <v>1368</v>
      </c>
      <c r="AF728">
        <v>0</v>
      </c>
      <c r="AG728" s="33">
        <v>3807.83</v>
      </c>
      <c r="AH728" s="33">
        <v>41192.17</v>
      </c>
      <c r="AI728" s="33" t="s">
        <v>1975</v>
      </c>
      <c r="AJ728" s="33"/>
      <c r="AL728" s="35"/>
      <c r="AM728" s="35"/>
    </row>
    <row r="729" spans="1:39" ht="15.95" customHeight="1" x14ac:dyDescent="0.25">
      <c r="A729" s="11">
        <f t="shared" si="12"/>
        <v>708</v>
      </c>
      <c r="B729" s="12" t="s">
        <v>212</v>
      </c>
      <c r="C729" s="13" t="s">
        <v>828</v>
      </c>
      <c r="D729" s="13" t="s">
        <v>103</v>
      </c>
      <c r="E729" s="13" t="s">
        <v>29</v>
      </c>
      <c r="F729" s="13" t="s">
        <v>35</v>
      </c>
      <c r="G729" s="14">
        <v>30919.77</v>
      </c>
      <c r="H729" s="14">
        <v>0</v>
      </c>
      <c r="I729" s="14">
        <v>0</v>
      </c>
      <c r="J729" s="14">
        <f>+G729*2.87%</f>
        <v>887.39739899999995</v>
      </c>
      <c r="K729" s="14">
        <f>G729*7.1%</f>
        <v>2195.3036699999998</v>
      </c>
      <c r="L729" s="14">
        <f>G729*1.15%</f>
        <v>355.57735500000001</v>
      </c>
      <c r="M729" s="14">
        <f>+G729*3.04%</f>
        <v>939.96100799999999</v>
      </c>
      <c r="N729" s="14">
        <f>G729*7.09%</f>
        <v>2192.2116930000002</v>
      </c>
      <c r="O729" s="14">
        <v>0</v>
      </c>
      <c r="P729" s="14">
        <f>J729+K729+L729+M729+N729</f>
        <v>6570.4511249999996</v>
      </c>
      <c r="Q729" s="14">
        <f>+AF729</f>
        <v>0</v>
      </c>
      <c r="R729" s="14">
        <f>+J729+M729+O729+Q729+H729+I729</f>
        <v>1827.3584069999999</v>
      </c>
      <c r="S729" s="14">
        <f>+N729+L729+K729</f>
        <v>4743.0927179999999</v>
      </c>
      <c r="T729" s="14">
        <f>+G729-R729</f>
        <v>29092.411593000001</v>
      </c>
      <c r="U729" s="60">
        <f>+AH729-T729</f>
        <v>-1.5930000008665957E-3</v>
      </c>
      <c r="V729" t="s">
        <v>828</v>
      </c>
      <c r="W729" t="s">
        <v>103</v>
      </c>
      <c r="X729" t="s">
        <v>1780</v>
      </c>
      <c r="Y729">
        <v>27</v>
      </c>
      <c r="Z729" s="33">
        <v>30919.77</v>
      </c>
      <c r="AA729">
        <v>0</v>
      </c>
      <c r="AB729" s="33">
        <v>30919.77</v>
      </c>
      <c r="AC729">
        <v>887.4</v>
      </c>
      <c r="AD729">
        <v>0</v>
      </c>
      <c r="AE729">
        <v>939.96</v>
      </c>
      <c r="AF729">
        <v>0</v>
      </c>
      <c r="AG729" s="33">
        <v>1827.36</v>
      </c>
      <c r="AH729" s="33">
        <v>29092.41</v>
      </c>
      <c r="AI729" s="33" t="s">
        <v>1975</v>
      </c>
      <c r="AJ729" s="33"/>
      <c r="AL729" s="35"/>
      <c r="AM729" s="35"/>
    </row>
    <row r="730" spans="1:39" ht="15.95" customHeight="1" x14ac:dyDescent="0.25">
      <c r="A730" s="11">
        <f t="shared" si="12"/>
        <v>709</v>
      </c>
      <c r="B730" s="12" t="s">
        <v>212</v>
      </c>
      <c r="C730" s="59" t="s">
        <v>829</v>
      </c>
      <c r="D730" s="13" t="s">
        <v>165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G730*7.1%</f>
        <v>1561.9999999999998</v>
      </c>
      <c r="L730" s="14">
        <f>G730*1.15%</f>
        <v>253</v>
      </c>
      <c r="M730" s="14">
        <f>+G730*3.04%</f>
        <v>668.8</v>
      </c>
      <c r="N730" s="14">
        <f>G730*7.09%</f>
        <v>1559.8000000000002</v>
      </c>
      <c r="O730" s="14">
        <v>1597.31</v>
      </c>
      <c r="P730" s="14">
        <f>J730+K730+L730+M730+N730</f>
        <v>4675</v>
      </c>
      <c r="Q730" s="14">
        <v>1696.0700000000002</v>
      </c>
      <c r="R730" s="14">
        <f>+J730+M730+O730+Q730+H730+I730</f>
        <v>4593.58</v>
      </c>
      <c r="S730" s="14">
        <f>+N730+L730+K730</f>
        <v>3374.8</v>
      </c>
      <c r="T730" s="14">
        <f>+G730-R730</f>
        <v>17406.419999999998</v>
      </c>
      <c r="U730" s="60">
        <f>+AH730-T730</f>
        <v>0</v>
      </c>
      <c r="V730" t="s">
        <v>829</v>
      </c>
      <c r="W730" t="s">
        <v>165</v>
      </c>
      <c r="X730" t="s">
        <v>1641</v>
      </c>
      <c r="Y730">
        <v>46</v>
      </c>
      <c r="Z730" s="33">
        <v>22000</v>
      </c>
      <c r="AA730">
        <v>0</v>
      </c>
      <c r="AB730" s="33">
        <v>22000</v>
      </c>
      <c r="AC730">
        <v>631.4</v>
      </c>
      <c r="AD730">
        <v>0</v>
      </c>
      <c r="AE730">
        <v>668.8</v>
      </c>
      <c r="AF730" s="33">
        <v>3293.38</v>
      </c>
      <c r="AG730" s="33">
        <v>4593.58</v>
      </c>
      <c r="AH730" s="33">
        <v>17406.419999999998</v>
      </c>
      <c r="AI730" s="33" t="s">
        <v>1975</v>
      </c>
      <c r="AJ730" s="33"/>
      <c r="AL730" s="35"/>
      <c r="AM730" s="35"/>
    </row>
    <row r="731" spans="1:39" ht="15.95" customHeight="1" x14ac:dyDescent="0.25">
      <c r="A731" s="11">
        <f t="shared" si="12"/>
        <v>710</v>
      </c>
      <c r="B731" s="12" t="s">
        <v>212</v>
      </c>
      <c r="C731" s="13" t="s">
        <v>830</v>
      </c>
      <c r="D731" s="13" t="s">
        <v>496</v>
      </c>
      <c r="E731" s="13" t="s">
        <v>29</v>
      </c>
      <c r="F731" s="13" t="s">
        <v>35</v>
      </c>
      <c r="G731" s="14">
        <v>22000</v>
      </c>
      <c r="H731" s="14">
        <v>0</v>
      </c>
      <c r="I731" s="14">
        <v>0</v>
      </c>
      <c r="J731" s="14">
        <f>+G731*2.87%</f>
        <v>631.4</v>
      </c>
      <c r="K731" s="14">
        <f>G731*7.1%</f>
        <v>1561.9999999999998</v>
      </c>
      <c r="L731" s="14">
        <f>G731*1.15%</f>
        <v>253</v>
      </c>
      <c r="M731" s="14">
        <f>+G731*3.04%</f>
        <v>668.8</v>
      </c>
      <c r="N731" s="14">
        <f>G731*7.09%</f>
        <v>1559.8000000000002</v>
      </c>
      <c r="O731" s="14">
        <v>0</v>
      </c>
      <c r="P731" s="14">
        <f>J731+K731+L731+M731+N731</f>
        <v>4675</v>
      </c>
      <c r="Q731" s="14">
        <f>+AF731</f>
        <v>1106</v>
      </c>
      <c r="R731" s="14">
        <f>+J731+M731+O731+Q731+H731+I731</f>
        <v>2406.1999999999998</v>
      </c>
      <c r="S731" s="14">
        <f>+N731+L731+K731</f>
        <v>3374.8</v>
      </c>
      <c r="T731" s="14">
        <f>+G731-R731</f>
        <v>19593.8</v>
      </c>
      <c r="U731" s="60">
        <f>+AH731-T731</f>
        <v>0</v>
      </c>
      <c r="V731" t="s">
        <v>830</v>
      </c>
      <c r="W731" t="s">
        <v>496</v>
      </c>
      <c r="X731" t="s">
        <v>1551</v>
      </c>
      <c r="Y731">
        <v>63</v>
      </c>
      <c r="Z731" s="33">
        <v>22000</v>
      </c>
      <c r="AA731">
        <v>0</v>
      </c>
      <c r="AB731" s="33">
        <v>22000</v>
      </c>
      <c r="AC731">
        <v>631.4</v>
      </c>
      <c r="AD731">
        <v>0</v>
      </c>
      <c r="AE731">
        <v>668.8</v>
      </c>
      <c r="AF731" s="33">
        <v>1106</v>
      </c>
      <c r="AG731" s="33">
        <v>2406.1999999999998</v>
      </c>
      <c r="AH731" s="33">
        <v>19593.8</v>
      </c>
      <c r="AI731" s="33" t="s">
        <v>1975</v>
      </c>
      <c r="AJ731" s="33"/>
      <c r="AK731" s="35">
        <f>+U731</f>
        <v>0</v>
      </c>
      <c r="AL731" s="35"/>
      <c r="AM731" s="35"/>
    </row>
    <row r="732" spans="1:39" ht="15.95" customHeight="1" x14ac:dyDescent="0.25">
      <c r="A732" s="11">
        <f t="shared" si="12"/>
        <v>711</v>
      </c>
      <c r="B732" s="12" t="s">
        <v>212</v>
      </c>
      <c r="C732" s="13" t="s">
        <v>831</v>
      </c>
      <c r="D732" s="13" t="s">
        <v>379</v>
      </c>
      <c r="E732" s="13" t="s">
        <v>29</v>
      </c>
      <c r="F732" s="13" t="s">
        <v>35</v>
      </c>
      <c r="G732" s="14">
        <v>45000</v>
      </c>
      <c r="H732" s="14">
        <v>1148.33</v>
      </c>
      <c r="I732" s="14">
        <v>0</v>
      </c>
      <c r="J732" s="14">
        <f>+G732*2.87%</f>
        <v>1291.5</v>
      </c>
      <c r="K732" s="14">
        <f>G732*7.1%</f>
        <v>3194.9999999999995</v>
      </c>
      <c r="L732" s="14">
        <f>G732*1.15%</f>
        <v>517.5</v>
      </c>
      <c r="M732" s="14">
        <f>+G732*3.04%</f>
        <v>1368</v>
      </c>
      <c r="N732" s="14">
        <f>G732*7.09%</f>
        <v>3190.5</v>
      </c>
      <c r="O732" s="14">
        <v>0</v>
      </c>
      <c r="P732" s="14">
        <f>J732+K732+L732+M732+N732</f>
        <v>9562.5</v>
      </c>
      <c r="Q732" s="14">
        <f>+AF732</f>
        <v>0</v>
      </c>
      <c r="R732" s="14">
        <f>+J732+M732+O732+Q732+H732+I732</f>
        <v>3807.83</v>
      </c>
      <c r="S732" s="14">
        <f>+N732+L732+K732</f>
        <v>6903</v>
      </c>
      <c r="T732" s="14">
        <f>+G732-R732</f>
        <v>41192.17</v>
      </c>
      <c r="U732" s="60">
        <f>+AH732-T732</f>
        <v>0</v>
      </c>
      <c r="V732" t="s">
        <v>831</v>
      </c>
      <c r="W732" t="s">
        <v>379</v>
      </c>
      <c r="X732" t="s">
        <v>1526</v>
      </c>
      <c r="Y732">
        <v>65</v>
      </c>
      <c r="Z732" s="33">
        <v>45000</v>
      </c>
      <c r="AA732">
        <v>0</v>
      </c>
      <c r="AB732" s="33">
        <v>45000</v>
      </c>
      <c r="AC732" s="33">
        <v>1291.5</v>
      </c>
      <c r="AD732" s="33">
        <v>1148.33</v>
      </c>
      <c r="AE732" s="33">
        <v>1368</v>
      </c>
      <c r="AF732">
        <v>0</v>
      </c>
      <c r="AG732" s="33">
        <v>3807.83</v>
      </c>
      <c r="AH732" s="33">
        <v>41192.17</v>
      </c>
      <c r="AI732" s="33" t="s">
        <v>1975</v>
      </c>
      <c r="AJ732" s="33"/>
      <c r="AL732" s="35"/>
      <c r="AM732" s="35"/>
    </row>
    <row r="733" spans="1:39" ht="15.95" customHeight="1" x14ac:dyDescent="0.25">
      <c r="A733" s="11">
        <f t="shared" si="12"/>
        <v>712</v>
      </c>
      <c r="B733" s="12" t="s">
        <v>212</v>
      </c>
      <c r="C733" s="13" t="s">
        <v>832</v>
      </c>
      <c r="D733" s="13" t="s">
        <v>165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G733*7.1%</f>
        <v>1561.9999999999998</v>
      </c>
      <c r="L733" s="14">
        <f>G733*1.15%</f>
        <v>253</v>
      </c>
      <c r="M733" s="14">
        <f>+G733*3.04%</f>
        <v>668.8</v>
      </c>
      <c r="N733" s="14">
        <f>G733*7.09%</f>
        <v>1559.8000000000002</v>
      </c>
      <c r="O733" s="14">
        <v>0</v>
      </c>
      <c r="P733" s="14">
        <f>J733+K733+L733+M733+N733</f>
        <v>4675</v>
      </c>
      <c r="Q733" s="14">
        <f>+AF733</f>
        <v>11176.56</v>
      </c>
      <c r="R733" s="14">
        <f>+J733+M733+O733+Q733+H733+I733</f>
        <v>12476.759999999998</v>
      </c>
      <c r="S733" s="14">
        <f>+N733+L733+K733</f>
        <v>3374.8</v>
      </c>
      <c r="T733" s="14">
        <f>+G733-R733</f>
        <v>9523.2400000000016</v>
      </c>
      <c r="U733" s="60">
        <f>+AH733-T733</f>
        <v>0</v>
      </c>
      <c r="V733" t="s">
        <v>832</v>
      </c>
      <c r="W733" t="s">
        <v>165</v>
      </c>
      <c r="X733" t="s">
        <v>1585</v>
      </c>
      <c r="Y733">
        <v>48</v>
      </c>
      <c r="Z733" s="33">
        <v>22000</v>
      </c>
      <c r="AA733">
        <v>0</v>
      </c>
      <c r="AB733" s="33">
        <v>22000</v>
      </c>
      <c r="AC733">
        <v>631.4</v>
      </c>
      <c r="AD733">
        <v>0</v>
      </c>
      <c r="AE733">
        <v>668.8</v>
      </c>
      <c r="AF733" s="33">
        <v>11176.56</v>
      </c>
      <c r="AG733" s="33">
        <v>12476.76</v>
      </c>
      <c r="AH733" s="33">
        <v>9523.24</v>
      </c>
      <c r="AI733" s="33" t="s">
        <v>1975</v>
      </c>
      <c r="AJ733" s="33"/>
      <c r="AL733" s="35"/>
      <c r="AM733" s="35"/>
    </row>
    <row r="734" spans="1:39" ht="15.95" customHeight="1" x14ac:dyDescent="0.25">
      <c r="A734" s="11">
        <f t="shared" si="12"/>
        <v>713</v>
      </c>
      <c r="B734" s="12" t="s">
        <v>212</v>
      </c>
      <c r="C734" s="13" t="s">
        <v>833</v>
      </c>
      <c r="D734" s="13" t="s">
        <v>165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G734*7.1%</f>
        <v>1561.9999999999998</v>
      </c>
      <c r="L734" s="14">
        <f>G734*1.15%</f>
        <v>253</v>
      </c>
      <c r="M734" s="14">
        <f>+G734*3.04%</f>
        <v>668.8</v>
      </c>
      <c r="N734" s="14">
        <f>G734*7.09%</f>
        <v>1559.8000000000002</v>
      </c>
      <c r="O734" s="14">
        <v>0</v>
      </c>
      <c r="P734" s="14">
        <f>J734+K734+L734+M734+N734</f>
        <v>4675</v>
      </c>
      <c r="Q734" s="14">
        <f>+AF734</f>
        <v>0</v>
      </c>
      <c r="R734" s="14">
        <f>+J734+M734+O734+Q734+H734+I734</f>
        <v>1300.1999999999998</v>
      </c>
      <c r="S734" s="14">
        <f>+N734+L734+K734</f>
        <v>3374.8</v>
      </c>
      <c r="T734" s="14">
        <f>+G734-R734</f>
        <v>20699.8</v>
      </c>
      <c r="U734" s="60">
        <f>+AH734-T734</f>
        <v>0</v>
      </c>
      <c r="V734" t="s">
        <v>833</v>
      </c>
      <c r="W734" t="s">
        <v>165</v>
      </c>
      <c r="X734" t="s">
        <v>1622</v>
      </c>
      <c r="Y734">
        <v>49</v>
      </c>
      <c r="Z734" s="33">
        <v>22000</v>
      </c>
      <c r="AA734">
        <v>0</v>
      </c>
      <c r="AB734" s="33">
        <v>22000</v>
      </c>
      <c r="AC734">
        <v>631.4</v>
      </c>
      <c r="AD734">
        <v>0</v>
      </c>
      <c r="AE734">
        <v>668.8</v>
      </c>
      <c r="AF734">
        <v>0</v>
      </c>
      <c r="AG734" s="33">
        <v>1300.2</v>
      </c>
      <c r="AH734" s="33">
        <v>20699.8</v>
      </c>
      <c r="AI734" s="33" t="s">
        <v>1975</v>
      </c>
      <c r="AJ734" s="33"/>
      <c r="AL734" s="35"/>
      <c r="AM734" s="35"/>
    </row>
    <row r="735" spans="1:39" ht="15.95" customHeight="1" x14ac:dyDescent="0.25">
      <c r="A735" s="11">
        <f t="shared" si="12"/>
        <v>714</v>
      </c>
      <c r="B735" s="12" t="s">
        <v>212</v>
      </c>
      <c r="C735" s="13" t="s">
        <v>834</v>
      </c>
      <c r="D735" s="13" t="s">
        <v>165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>+G735*2.87%</f>
        <v>631.4</v>
      </c>
      <c r="K735" s="14">
        <f>G735*7.1%</f>
        <v>1561.9999999999998</v>
      </c>
      <c r="L735" s="14">
        <f>G735*1.15%</f>
        <v>253</v>
      </c>
      <c r="M735" s="14">
        <f>+G735*3.04%</f>
        <v>668.8</v>
      </c>
      <c r="N735" s="14">
        <f>G735*7.09%</f>
        <v>1559.8000000000002</v>
      </c>
      <c r="O735" s="14">
        <v>0</v>
      </c>
      <c r="P735" s="14">
        <f>J735+K735+L735+M735+N735</f>
        <v>4675</v>
      </c>
      <c r="Q735" s="14">
        <f>+AF735</f>
        <v>3396</v>
      </c>
      <c r="R735" s="14">
        <f>+J735+M735+O735+Q735+H735+I735</f>
        <v>4696.2</v>
      </c>
      <c r="S735" s="14">
        <f>+N735+L735+K735</f>
        <v>3374.8</v>
      </c>
      <c r="T735" s="14">
        <f>+G735-R735</f>
        <v>17303.8</v>
      </c>
      <c r="U735" s="60">
        <f>+AH735-T735</f>
        <v>0</v>
      </c>
      <c r="V735" t="s">
        <v>834</v>
      </c>
      <c r="W735" t="s">
        <v>165</v>
      </c>
      <c r="X735" t="s">
        <v>1784</v>
      </c>
      <c r="Y735">
        <v>88</v>
      </c>
      <c r="Z735" s="33">
        <v>22000</v>
      </c>
      <c r="AA735">
        <v>0</v>
      </c>
      <c r="AB735" s="33">
        <v>22000</v>
      </c>
      <c r="AC735">
        <v>631.4</v>
      </c>
      <c r="AD735">
        <v>0</v>
      </c>
      <c r="AE735">
        <v>668.8</v>
      </c>
      <c r="AF735" s="33">
        <v>3396</v>
      </c>
      <c r="AG735" s="33">
        <v>4696.2</v>
      </c>
      <c r="AH735" s="33">
        <v>17303.8</v>
      </c>
      <c r="AI735" s="33" t="s">
        <v>1975</v>
      </c>
      <c r="AJ735" s="33"/>
      <c r="AL735" s="35"/>
      <c r="AM735" s="35"/>
    </row>
    <row r="736" spans="1:39" ht="15.95" customHeight="1" x14ac:dyDescent="0.25">
      <c r="A736" s="11">
        <f t="shared" si="12"/>
        <v>715</v>
      </c>
      <c r="B736" s="12" t="s">
        <v>212</v>
      </c>
      <c r="C736" s="13" t="s">
        <v>835</v>
      </c>
      <c r="D736" s="13" t="s">
        <v>165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G736*7.1%</f>
        <v>1561.9999999999998</v>
      </c>
      <c r="L736" s="14">
        <f>G736*1.15%</f>
        <v>253</v>
      </c>
      <c r="M736" s="14">
        <f>+G736*3.04%</f>
        <v>668.8</v>
      </c>
      <c r="N736" s="14">
        <f>G736*7.09%</f>
        <v>1559.8000000000002</v>
      </c>
      <c r="O736" s="14">
        <v>1587.38</v>
      </c>
      <c r="P736" s="14">
        <f>J736+K736+L736+M736+N736</f>
        <v>4675</v>
      </c>
      <c r="Q736" s="14">
        <v>14653.83</v>
      </c>
      <c r="R736" s="14">
        <f>+J736+M736+O736+Q736+H736+I736</f>
        <v>17541.41</v>
      </c>
      <c r="S736" s="14">
        <f>+N736+L736+K736</f>
        <v>3374.8</v>
      </c>
      <c r="T736" s="14">
        <f>+G736-R736</f>
        <v>4458.59</v>
      </c>
      <c r="U736" s="60">
        <f>+AH736-T736</f>
        <v>0</v>
      </c>
      <c r="V736" t="s">
        <v>835</v>
      </c>
      <c r="W736" t="s">
        <v>165</v>
      </c>
      <c r="X736" t="s">
        <v>1581</v>
      </c>
      <c r="Y736">
        <v>50</v>
      </c>
      <c r="Z736" s="33">
        <v>22000</v>
      </c>
      <c r="AA736">
        <v>0</v>
      </c>
      <c r="AB736" s="33">
        <v>22000</v>
      </c>
      <c r="AC736">
        <v>631.4</v>
      </c>
      <c r="AD736">
        <v>0</v>
      </c>
      <c r="AE736">
        <v>668.8</v>
      </c>
      <c r="AF736" s="33">
        <v>16241.21</v>
      </c>
      <c r="AG736" s="33">
        <v>17541.41</v>
      </c>
      <c r="AH736" s="33">
        <v>4458.59</v>
      </c>
      <c r="AI736" s="33" t="s">
        <v>1975</v>
      </c>
      <c r="AJ736" s="33"/>
      <c r="AL736" s="35"/>
      <c r="AM736" s="35"/>
    </row>
    <row r="737" spans="1:39" ht="15.95" customHeight="1" x14ac:dyDescent="0.25">
      <c r="A737" s="11">
        <f t="shared" si="12"/>
        <v>716</v>
      </c>
      <c r="B737" s="12" t="s">
        <v>212</v>
      </c>
      <c r="C737" s="13" t="s">
        <v>1023</v>
      </c>
      <c r="D737" s="13" t="s">
        <v>165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>+G737*2.87%</f>
        <v>631.4</v>
      </c>
      <c r="K737" s="14">
        <f>G737*7.1%</f>
        <v>1561.9999999999998</v>
      </c>
      <c r="L737" s="14">
        <f>G737*1.15%</f>
        <v>253</v>
      </c>
      <c r="M737" s="14">
        <f>+G737*3.04%</f>
        <v>668.8</v>
      </c>
      <c r="N737" s="14">
        <f>G737*7.09%</f>
        <v>1559.8000000000002</v>
      </c>
      <c r="O737" s="14">
        <v>0</v>
      </c>
      <c r="P737" s="14">
        <f>J737+K737+L737+M737+N737</f>
        <v>4675</v>
      </c>
      <c r="Q737" s="14">
        <f>+AF737</f>
        <v>14497.87</v>
      </c>
      <c r="R737" s="14">
        <f>+J737+M737+O737+Q737+H737+I737</f>
        <v>15798.07</v>
      </c>
      <c r="S737" s="14">
        <f>+N737+L737+K737</f>
        <v>3374.8</v>
      </c>
      <c r="T737" s="14">
        <f>+G737-R737</f>
        <v>6201.93</v>
      </c>
      <c r="U737" s="60">
        <f>+AH737-T737</f>
        <v>0</v>
      </c>
      <c r="V737" t="s">
        <v>1023</v>
      </c>
      <c r="W737" t="s">
        <v>165</v>
      </c>
      <c r="X737" t="s">
        <v>1584</v>
      </c>
      <c r="Y737">
        <v>18</v>
      </c>
      <c r="Z737" s="33">
        <v>22000</v>
      </c>
      <c r="AA737">
        <v>0</v>
      </c>
      <c r="AB737" s="33">
        <v>22000</v>
      </c>
      <c r="AC737">
        <v>631.4</v>
      </c>
      <c r="AD737">
        <v>0</v>
      </c>
      <c r="AE737">
        <v>668.8</v>
      </c>
      <c r="AF737" s="33">
        <v>14497.87</v>
      </c>
      <c r="AG737" s="33">
        <v>15798.07</v>
      </c>
      <c r="AH737" s="33">
        <v>6201.93</v>
      </c>
      <c r="AI737" s="33" t="s">
        <v>1975</v>
      </c>
      <c r="AJ737" s="33"/>
      <c r="AL737" s="35"/>
      <c r="AM737" s="35"/>
    </row>
    <row r="738" spans="1:39" ht="15.95" customHeight="1" x14ac:dyDescent="0.25">
      <c r="A738" s="11">
        <f t="shared" si="12"/>
        <v>717</v>
      </c>
      <c r="B738" s="12" t="s">
        <v>212</v>
      </c>
      <c r="C738" s="13" t="s">
        <v>1024</v>
      </c>
      <c r="D738" s="13" t="s">
        <v>361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G738*7.1%</f>
        <v>1561.9999999999998</v>
      </c>
      <c r="L738" s="14">
        <f>G738*1.15%</f>
        <v>253</v>
      </c>
      <c r="M738" s="14">
        <f>+G738*3.04%</f>
        <v>668.8</v>
      </c>
      <c r="N738" s="14">
        <f>G738*7.09%</f>
        <v>1559.8000000000002</v>
      </c>
      <c r="O738" s="14">
        <v>0</v>
      </c>
      <c r="P738" s="14">
        <f>J738+K738+L738+M738+N738</f>
        <v>4675</v>
      </c>
      <c r="Q738" s="14">
        <f>+AF738</f>
        <v>9252.23</v>
      </c>
      <c r="R738" s="14">
        <f>+J738+M738+O738+Q738+H738+I738</f>
        <v>10552.43</v>
      </c>
      <c r="S738" s="14">
        <f>+N738+L738+K738</f>
        <v>3374.8</v>
      </c>
      <c r="T738" s="14">
        <f>+G738-R738</f>
        <v>11447.57</v>
      </c>
      <c r="U738" s="60">
        <f>+AH738-T738</f>
        <v>0</v>
      </c>
      <c r="V738" t="s">
        <v>1024</v>
      </c>
      <c r="W738" t="s">
        <v>361</v>
      </c>
      <c r="X738" t="s">
        <v>1626</v>
      </c>
      <c r="Y738">
        <v>85</v>
      </c>
      <c r="Z738" s="33">
        <v>22000</v>
      </c>
      <c r="AA738">
        <v>0</v>
      </c>
      <c r="AB738" s="33">
        <v>22000</v>
      </c>
      <c r="AC738">
        <v>631.4</v>
      </c>
      <c r="AD738">
        <v>0</v>
      </c>
      <c r="AE738">
        <v>668.8</v>
      </c>
      <c r="AF738" s="33">
        <v>9252.23</v>
      </c>
      <c r="AG738" s="33">
        <v>10552.43</v>
      </c>
      <c r="AH738" s="33">
        <v>11447.57</v>
      </c>
      <c r="AI738" s="33" t="s">
        <v>1975</v>
      </c>
      <c r="AJ738" s="33"/>
      <c r="AL738" s="35"/>
      <c r="AM738" s="35"/>
    </row>
    <row r="739" spans="1:39" ht="15.95" customHeight="1" x14ac:dyDescent="0.25">
      <c r="A739" s="11">
        <f t="shared" si="12"/>
        <v>718</v>
      </c>
      <c r="B739" s="12" t="s">
        <v>212</v>
      </c>
      <c r="C739" s="13" t="s">
        <v>1073</v>
      </c>
      <c r="D739" s="13" t="s">
        <v>165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>+G739*2.87%</f>
        <v>631.4</v>
      </c>
      <c r="K739" s="14">
        <f>G739*7.1%</f>
        <v>1561.9999999999998</v>
      </c>
      <c r="L739" s="14">
        <f>G739*1.15%</f>
        <v>253</v>
      </c>
      <c r="M739" s="14">
        <f>+G739*3.04%</f>
        <v>668.8</v>
      </c>
      <c r="N739" s="14">
        <f>G739*7.09%</f>
        <v>1559.8000000000002</v>
      </c>
      <c r="O739" s="14">
        <v>0</v>
      </c>
      <c r="P739" s="14">
        <f>J739+K739+L739+M739+N739</f>
        <v>4675</v>
      </c>
      <c r="Q739" s="14">
        <f>+AF739</f>
        <v>0</v>
      </c>
      <c r="R739" s="14">
        <f>+J739+M739+O739+Q739+H739+I739</f>
        <v>1300.1999999999998</v>
      </c>
      <c r="S739" s="14">
        <f>+N739+L739+K739</f>
        <v>3374.8</v>
      </c>
      <c r="T739" s="14">
        <f>+G739-R739</f>
        <v>20699.8</v>
      </c>
      <c r="U739" s="60">
        <f>+AH739-T739</f>
        <v>0</v>
      </c>
      <c r="V739" t="s">
        <v>1073</v>
      </c>
      <c r="W739" t="s">
        <v>165</v>
      </c>
      <c r="X739" t="s">
        <v>1759</v>
      </c>
      <c r="Y739">
        <v>121</v>
      </c>
      <c r="Z739" s="33">
        <v>22000</v>
      </c>
      <c r="AA739">
        <v>0</v>
      </c>
      <c r="AB739" s="33">
        <v>22000</v>
      </c>
      <c r="AC739">
        <v>631.4</v>
      </c>
      <c r="AD739">
        <v>0</v>
      </c>
      <c r="AE739">
        <v>668.8</v>
      </c>
      <c r="AF739">
        <v>0</v>
      </c>
      <c r="AG739" s="33">
        <v>1300.2</v>
      </c>
      <c r="AH739" s="33">
        <v>20699.8</v>
      </c>
      <c r="AI739" s="33" t="s">
        <v>1975</v>
      </c>
      <c r="AJ739" s="33"/>
      <c r="AL739" s="35"/>
      <c r="AM739" s="35"/>
    </row>
    <row r="740" spans="1:39" ht="15.95" customHeight="1" x14ac:dyDescent="0.25">
      <c r="A740" s="11">
        <f t="shared" si="12"/>
        <v>719</v>
      </c>
      <c r="B740" s="12" t="s">
        <v>212</v>
      </c>
      <c r="C740" s="13" t="s">
        <v>1084</v>
      </c>
      <c r="D740" s="13" t="s">
        <v>361</v>
      </c>
      <c r="E740" s="13" t="s">
        <v>29</v>
      </c>
      <c r="F740" s="13" t="s">
        <v>35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G740*7.1%</f>
        <v>1561.9999999999998</v>
      </c>
      <c r="L740" s="14">
        <f>G740*1.15%</f>
        <v>253</v>
      </c>
      <c r="M740" s="14">
        <f>+G740*3.04%</f>
        <v>668.8</v>
      </c>
      <c r="N740" s="14">
        <f>G740*7.09%</f>
        <v>1559.8000000000002</v>
      </c>
      <c r="O740" s="14">
        <v>0</v>
      </c>
      <c r="P740" s="14">
        <f>J740+K740+L740+M740+N740</f>
        <v>4675</v>
      </c>
      <c r="Q740" s="14">
        <f>+AF740</f>
        <v>0</v>
      </c>
      <c r="R740" s="14">
        <f>+J740+M740+O740+Q740+H740+I740</f>
        <v>1300.1999999999998</v>
      </c>
      <c r="S740" s="14">
        <f>+N740+L740+K740</f>
        <v>3374.8</v>
      </c>
      <c r="T740" s="14">
        <f>+G740-R740</f>
        <v>20699.8</v>
      </c>
      <c r="U740" s="60">
        <f>+AH740-T740</f>
        <v>0</v>
      </c>
      <c r="V740" t="s">
        <v>1084</v>
      </c>
      <c r="W740" t="s">
        <v>361</v>
      </c>
      <c r="X740" t="s">
        <v>1513</v>
      </c>
      <c r="Y740">
        <v>123</v>
      </c>
      <c r="Z740" s="33">
        <v>22000</v>
      </c>
      <c r="AA740">
        <v>0</v>
      </c>
      <c r="AB740" s="33">
        <v>22000</v>
      </c>
      <c r="AC740">
        <v>631.4</v>
      </c>
      <c r="AD740">
        <v>0</v>
      </c>
      <c r="AE740">
        <v>668.8</v>
      </c>
      <c r="AF740">
        <v>0</v>
      </c>
      <c r="AG740" s="33">
        <v>1300.2</v>
      </c>
      <c r="AH740" s="33">
        <v>20699.8</v>
      </c>
      <c r="AI740" s="33" t="s">
        <v>1975</v>
      </c>
      <c r="AJ740" s="33"/>
      <c r="AL740" s="35"/>
      <c r="AM740" s="35"/>
    </row>
    <row r="741" spans="1:39" ht="15.95" customHeight="1" x14ac:dyDescent="0.25">
      <c r="A741" s="11">
        <f t="shared" si="12"/>
        <v>720</v>
      </c>
      <c r="B741" s="12" t="s">
        <v>401</v>
      </c>
      <c r="C741" s="13" t="s">
        <v>836</v>
      </c>
      <c r="D741" s="13" t="s">
        <v>298</v>
      </c>
      <c r="E741" s="13" t="s">
        <v>29</v>
      </c>
      <c r="F741" s="13" t="s">
        <v>30</v>
      </c>
      <c r="G741" s="14">
        <v>40000</v>
      </c>
      <c r="H741" s="14">
        <v>442.65</v>
      </c>
      <c r="I741" s="14">
        <v>0</v>
      </c>
      <c r="J741" s="14">
        <f>+G741*2.87%</f>
        <v>1148</v>
      </c>
      <c r="K741" s="14">
        <f>G741*7.1%</f>
        <v>2839.9999999999995</v>
      </c>
      <c r="L741" s="14">
        <f>G741*1.15%</f>
        <v>460</v>
      </c>
      <c r="M741" s="14">
        <f>+G741*3.04%</f>
        <v>1216</v>
      </c>
      <c r="N741" s="14">
        <f>G741*7.09%</f>
        <v>2836</v>
      </c>
      <c r="O741" s="14">
        <v>0</v>
      </c>
      <c r="P741" s="14">
        <f>J741+K741+L741+M741+N741</f>
        <v>8500</v>
      </c>
      <c r="Q741" s="14">
        <f>+AF741</f>
        <v>0</v>
      </c>
      <c r="R741" s="14">
        <f>+J741+M741+O741+Q741+H741+I741</f>
        <v>2806.65</v>
      </c>
      <c r="S741" s="14">
        <f>+N741+L741+K741</f>
        <v>6136</v>
      </c>
      <c r="T741" s="14">
        <f>+G741-R741</f>
        <v>37193.35</v>
      </c>
      <c r="U741" s="60">
        <f>+AH741-T741</f>
        <v>0</v>
      </c>
      <c r="V741" t="s">
        <v>836</v>
      </c>
      <c r="W741" t="s">
        <v>298</v>
      </c>
      <c r="X741" t="s">
        <v>1546</v>
      </c>
      <c r="Y741">
        <v>35</v>
      </c>
      <c r="Z741" s="33">
        <v>40000</v>
      </c>
      <c r="AA741">
        <v>0</v>
      </c>
      <c r="AB741" s="33">
        <v>40000</v>
      </c>
      <c r="AC741" s="33">
        <v>1148</v>
      </c>
      <c r="AD741">
        <v>442.65</v>
      </c>
      <c r="AE741" s="33">
        <v>1216</v>
      </c>
      <c r="AF741">
        <v>0</v>
      </c>
      <c r="AG741" s="33">
        <v>2806.65</v>
      </c>
      <c r="AH741" s="33">
        <v>37193.35</v>
      </c>
      <c r="AI741" s="33" t="s">
        <v>1975</v>
      </c>
      <c r="AJ741" s="33"/>
      <c r="AL741" s="35"/>
      <c r="AM741" s="35"/>
    </row>
    <row r="742" spans="1:39" ht="15.95" customHeight="1" x14ac:dyDescent="0.25">
      <c r="A742" s="11">
        <f t="shared" si="12"/>
        <v>721</v>
      </c>
      <c r="B742" s="12" t="s">
        <v>401</v>
      </c>
      <c r="C742" s="13" t="s">
        <v>837</v>
      </c>
      <c r="D742" s="13" t="s">
        <v>1050</v>
      </c>
      <c r="E742" s="13" t="s">
        <v>29</v>
      </c>
      <c r="F742" s="13" t="s">
        <v>30</v>
      </c>
      <c r="G742" s="14">
        <v>120000</v>
      </c>
      <c r="H742" s="14">
        <v>16809.87</v>
      </c>
      <c r="I742" s="14">
        <v>0</v>
      </c>
      <c r="J742" s="14">
        <f>+G742*2.87%</f>
        <v>3444</v>
      </c>
      <c r="K742" s="14">
        <f>G742*7.1%</f>
        <v>8520</v>
      </c>
      <c r="L742" s="14">
        <f>G742*1.15%</f>
        <v>1380</v>
      </c>
      <c r="M742" s="14">
        <f>+G742*3.04%</f>
        <v>3648</v>
      </c>
      <c r="N742" s="14">
        <f>G742*7.09%</f>
        <v>8508</v>
      </c>
      <c r="O742" s="14">
        <v>0</v>
      </c>
      <c r="P742" s="14">
        <f>J742+K742+L742+M742+N742</f>
        <v>25500</v>
      </c>
      <c r="Q742" s="14">
        <f>+AF742</f>
        <v>8830.01</v>
      </c>
      <c r="R742" s="14">
        <f>+J742+M742+O742+Q742+H742+I742</f>
        <v>32731.879999999997</v>
      </c>
      <c r="S742" s="14">
        <f>+N742+L742+K742</f>
        <v>18408</v>
      </c>
      <c r="T742" s="14">
        <f>+G742-R742</f>
        <v>87268.12</v>
      </c>
      <c r="U742" s="60">
        <f>+AH742-T742</f>
        <v>0</v>
      </c>
      <c r="V742" t="s">
        <v>837</v>
      </c>
      <c r="W742" t="s">
        <v>1050</v>
      </c>
      <c r="X742" t="s">
        <v>1911</v>
      </c>
      <c r="Y742">
        <v>7</v>
      </c>
      <c r="Z742" s="33">
        <v>120000</v>
      </c>
      <c r="AA742">
        <v>0</v>
      </c>
      <c r="AB742" s="33">
        <v>120000</v>
      </c>
      <c r="AC742" s="33">
        <v>3444</v>
      </c>
      <c r="AD742" s="33">
        <v>16809.87</v>
      </c>
      <c r="AE742" s="33">
        <v>3648</v>
      </c>
      <c r="AF742" s="33">
        <v>8830.01</v>
      </c>
      <c r="AG742" s="33">
        <v>32731.88</v>
      </c>
      <c r="AH742" s="33">
        <v>87268.12</v>
      </c>
      <c r="AI742" s="33" t="s">
        <v>1977</v>
      </c>
      <c r="AJ742" s="33"/>
      <c r="AL742" s="35"/>
      <c r="AM742" s="35"/>
    </row>
    <row r="743" spans="1:39" ht="15.95" customHeight="1" x14ac:dyDescent="0.25">
      <c r="A743" s="11">
        <f t="shared" si="12"/>
        <v>722</v>
      </c>
      <c r="B743" s="12" t="s">
        <v>401</v>
      </c>
      <c r="C743" s="13" t="s">
        <v>838</v>
      </c>
      <c r="D743" s="13" t="s">
        <v>1050</v>
      </c>
      <c r="E743" s="13" t="s">
        <v>29</v>
      </c>
      <c r="F743" s="13" t="s">
        <v>35</v>
      </c>
      <c r="G743" s="14">
        <v>120000</v>
      </c>
      <c r="H743" s="14">
        <v>16413.02</v>
      </c>
      <c r="I743" s="14">
        <v>0</v>
      </c>
      <c r="J743" s="14">
        <f>+G743*2.87%</f>
        <v>3444</v>
      </c>
      <c r="K743" s="14">
        <f>G743*7.1%</f>
        <v>8520</v>
      </c>
      <c r="L743" s="14">
        <f>G743*1.15%</f>
        <v>1380</v>
      </c>
      <c r="M743" s="14">
        <f>+G743*3.04%</f>
        <v>3648</v>
      </c>
      <c r="N743" s="14">
        <f>G743*7.09%</f>
        <v>8508</v>
      </c>
      <c r="O743" s="14">
        <v>1587.38</v>
      </c>
      <c r="P743" s="14">
        <f>J743+K743+L743+M743+N743</f>
        <v>25500</v>
      </c>
      <c r="Q743" s="14">
        <v>19252.55</v>
      </c>
      <c r="R743" s="14">
        <f>+J743+M743+O743+Q743+H743+I743</f>
        <v>44344.95</v>
      </c>
      <c r="S743" s="14">
        <f>+N743+L743+K743</f>
        <v>18408</v>
      </c>
      <c r="T743" s="14">
        <f>+G743-R743</f>
        <v>75655.05</v>
      </c>
      <c r="U743" s="60">
        <f>+AH743-T743</f>
        <v>0</v>
      </c>
      <c r="V743" t="s">
        <v>838</v>
      </c>
      <c r="W743" t="s">
        <v>1050</v>
      </c>
      <c r="X743" t="s">
        <v>1949</v>
      </c>
      <c r="Y743">
        <v>2</v>
      </c>
      <c r="Z743" s="33">
        <v>120000</v>
      </c>
      <c r="AA743">
        <v>0</v>
      </c>
      <c r="AB743" s="33">
        <v>120000</v>
      </c>
      <c r="AC743" s="33">
        <v>3444</v>
      </c>
      <c r="AD743" s="33">
        <v>16413.02</v>
      </c>
      <c r="AE743" s="33">
        <v>3648</v>
      </c>
      <c r="AF743" s="33">
        <v>20839.93</v>
      </c>
      <c r="AG743" s="33">
        <v>44344.95</v>
      </c>
      <c r="AH743" s="33">
        <v>75655.05</v>
      </c>
      <c r="AI743" s="33" t="s">
        <v>1977</v>
      </c>
      <c r="AJ743" s="33"/>
      <c r="AL743" s="35"/>
      <c r="AM743" s="35"/>
    </row>
    <row r="744" spans="1:39" ht="15.95" customHeight="1" x14ac:dyDescent="0.25">
      <c r="A744" s="11">
        <f t="shared" si="12"/>
        <v>723</v>
      </c>
      <c r="B744" s="12" t="s">
        <v>401</v>
      </c>
      <c r="C744" s="13" t="s">
        <v>839</v>
      </c>
      <c r="D744" s="13" t="s">
        <v>1050</v>
      </c>
      <c r="E744" s="13" t="s">
        <v>29</v>
      </c>
      <c r="F744" s="13" t="s">
        <v>30</v>
      </c>
      <c r="G744" s="14">
        <v>120000</v>
      </c>
      <c r="H744" s="14">
        <v>15619.33</v>
      </c>
      <c r="I744" s="14">
        <v>0</v>
      </c>
      <c r="J744" s="14">
        <f>+G744*2.87%</f>
        <v>3444</v>
      </c>
      <c r="K744" s="14">
        <f>G744*7.1%</f>
        <v>8520</v>
      </c>
      <c r="L744" s="14">
        <f>G744*1.15%</f>
        <v>1380</v>
      </c>
      <c r="M744" s="14">
        <f>+G744*3.04%</f>
        <v>3648</v>
      </c>
      <c r="N744" s="14">
        <f>G744*7.09%</f>
        <v>8508</v>
      </c>
      <c r="O744" s="14">
        <v>4762.1400000000003</v>
      </c>
      <c r="P744" s="14">
        <f>J744+K744+L744+M744+N744</f>
        <v>25500</v>
      </c>
      <c r="Q744" s="14">
        <v>15546.010000000002</v>
      </c>
      <c r="R744" s="14">
        <f>+J744+M744+O744+Q744+H744+I744</f>
        <v>43019.48</v>
      </c>
      <c r="S744" s="14">
        <f>+N744+L744+K744</f>
        <v>18408</v>
      </c>
      <c r="T744" s="14">
        <f>+G744-R744</f>
        <v>76980.51999999999</v>
      </c>
      <c r="U744" s="60">
        <f>+AH744-T744</f>
        <v>0</v>
      </c>
      <c r="V744" t="s">
        <v>839</v>
      </c>
      <c r="W744" t="s">
        <v>1050</v>
      </c>
      <c r="X744" t="s">
        <v>1921</v>
      </c>
      <c r="Y744">
        <v>5</v>
      </c>
      <c r="Z744" s="33">
        <v>120000</v>
      </c>
      <c r="AA744">
        <v>0</v>
      </c>
      <c r="AB744" s="33">
        <v>120000</v>
      </c>
      <c r="AC744" s="33">
        <v>3444</v>
      </c>
      <c r="AD744" s="33">
        <v>15619.33</v>
      </c>
      <c r="AE744" s="33">
        <v>3648</v>
      </c>
      <c r="AF744" s="33">
        <v>20308.150000000001</v>
      </c>
      <c r="AG744" s="33">
        <v>43019.48</v>
      </c>
      <c r="AH744" s="33">
        <v>76980.52</v>
      </c>
      <c r="AI744" s="33" t="s">
        <v>1977</v>
      </c>
      <c r="AJ744" s="33"/>
      <c r="AL744" s="35"/>
      <c r="AM744" s="35"/>
    </row>
    <row r="745" spans="1:39" ht="15.95" customHeight="1" x14ac:dyDescent="0.25">
      <c r="A745" s="11">
        <f t="shared" si="12"/>
        <v>724</v>
      </c>
      <c r="B745" s="12" t="s">
        <v>401</v>
      </c>
      <c r="C745" s="13" t="s">
        <v>840</v>
      </c>
      <c r="D745" s="13" t="s">
        <v>1050</v>
      </c>
      <c r="E745" s="13" t="s">
        <v>29</v>
      </c>
      <c r="F745" s="13" t="s">
        <v>30</v>
      </c>
      <c r="G745" s="14">
        <v>120000</v>
      </c>
      <c r="H745" s="14">
        <v>16016.18</v>
      </c>
      <c r="I745" s="14">
        <v>0</v>
      </c>
      <c r="J745" s="14">
        <f>+G745*2.87%</f>
        <v>3444</v>
      </c>
      <c r="K745" s="14">
        <f>G745*7.1%</f>
        <v>8520</v>
      </c>
      <c r="L745" s="14">
        <f>G745*1.15%</f>
        <v>1380</v>
      </c>
      <c r="M745" s="14">
        <f>+G745*3.04%</f>
        <v>3648</v>
      </c>
      <c r="N745" s="14">
        <f>G745*7.09%</f>
        <v>8508</v>
      </c>
      <c r="O745" s="14">
        <v>3174.76</v>
      </c>
      <c r="P745" s="14">
        <f>J745+K745+L745+M745+N745</f>
        <v>25500</v>
      </c>
      <c r="Q745" s="14">
        <v>1830.0100000000002</v>
      </c>
      <c r="R745" s="14">
        <f>+J745+M745+O745+Q745+H745+I745</f>
        <v>28112.95</v>
      </c>
      <c r="S745" s="14">
        <f>+N745+L745+K745</f>
        <v>18408</v>
      </c>
      <c r="T745" s="14">
        <f>+G745-R745</f>
        <v>91887.05</v>
      </c>
      <c r="U745" s="60">
        <f>+AH745-T745</f>
        <v>0</v>
      </c>
      <c r="V745" t="s">
        <v>840</v>
      </c>
      <c r="W745" t="s">
        <v>1050</v>
      </c>
      <c r="X745" t="s">
        <v>1937</v>
      </c>
      <c r="Y745">
        <v>8</v>
      </c>
      <c r="Z745" s="33">
        <v>120000</v>
      </c>
      <c r="AA745">
        <v>0</v>
      </c>
      <c r="AB745" s="33">
        <v>120000</v>
      </c>
      <c r="AC745" s="33">
        <v>3444</v>
      </c>
      <c r="AD745" s="33">
        <v>16016.18</v>
      </c>
      <c r="AE745" s="33">
        <v>3648</v>
      </c>
      <c r="AF745" s="33">
        <v>5004.7700000000004</v>
      </c>
      <c r="AG745" s="33">
        <v>28112.95</v>
      </c>
      <c r="AH745" s="33">
        <v>91887.05</v>
      </c>
      <c r="AI745" s="33" t="s">
        <v>1977</v>
      </c>
      <c r="AJ745" s="33"/>
      <c r="AL745" s="35"/>
      <c r="AM745" s="35"/>
    </row>
    <row r="746" spans="1:39" ht="15.95" customHeight="1" x14ac:dyDescent="0.25">
      <c r="A746" s="11">
        <f t="shared" si="12"/>
        <v>725</v>
      </c>
      <c r="B746" s="12" t="s">
        <v>401</v>
      </c>
      <c r="C746" s="13" t="s">
        <v>841</v>
      </c>
      <c r="D746" s="13" t="s">
        <v>32</v>
      </c>
      <c r="E746" s="13" t="s">
        <v>29</v>
      </c>
      <c r="F746" s="13" t="s">
        <v>30</v>
      </c>
      <c r="G746" s="14">
        <v>40000</v>
      </c>
      <c r="H746" s="14">
        <v>442.65</v>
      </c>
      <c r="I746" s="14">
        <v>0</v>
      </c>
      <c r="J746" s="14">
        <f>+G746*2.87%</f>
        <v>1148</v>
      </c>
      <c r="K746" s="14">
        <f>G746*7.1%</f>
        <v>2839.9999999999995</v>
      </c>
      <c r="L746" s="14">
        <f>G746*1.15%</f>
        <v>460</v>
      </c>
      <c r="M746" s="14">
        <f>+G746*3.04%</f>
        <v>1216</v>
      </c>
      <c r="N746" s="14">
        <f>G746*7.09%</f>
        <v>2836</v>
      </c>
      <c r="O746" s="14">
        <v>0</v>
      </c>
      <c r="P746" s="14">
        <f>J746+K746+L746+M746+N746</f>
        <v>8500</v>
      </c>
      <c r="Q746" s="14">
        <f>+AF746</f>
        <v>0</v>
      </c>
      <c r="R746" s="14">
        <f>+J746+M746+O746+Q746+H746+I746</f>
        <v>2806.65</v>
      </c>
      <c r="S746" s="14">
        <f>+N746+L746+K746</f>
        <v>6136</v>
      </c>
      <c r="T746" s="14">
        <f>+G746-R746</f>
        <v>37193.35</v>
      </c>
      <c r="U746" s="60">
        <f>+AH746-T746</f>
        <v>0</v>
      </c>
      <c r="V746" t="s">
        <v>841</v>
      </c>
      <c r="W746" t="s">
        <v>32</v>
      </c>
      <c r="X746" t="s">
        <v>1583</v>
      </c>
      <c r="Y746">
        <v>31</v>
      </c>
      <c r="Z746" s="33">
        <v>40000</v>
      </c>
      <c r="AA746">
        <v>0</v>
      </c>
      <c r="AB746" s="33">
        <v>40000</v>
      </c>
      <c r="AC746" s="33">
        <v>1148</v>
      </c>
      <c r="AD746">
        <v>442.65</v>
      </c>
      <c r="AE746" s="33">
        <v>1216</v>
      </c>
      <c r="AF746">
        <v>0</v>
      </c>
      <c r="AG746" s="33">
        <v>2806.65</v>
      </c>
      <c r="AH746" s="33">
        <v>37193.35</v>
      </c>
      <c r="AI746" s="33" t="s">
        <v>1975</v>
      </c>
      <c r="AJ746" s="33"/>
      <c r="AL746" s="35"/>
      <c r="AM746" s="35"/>
    </row>
    <row r="747" spans="1:39" ht="15.95" customHeight="1" x14ac:dyDescent="0.25">
      <c r="A747" s="11">
        <f t="shared" si="12"/>
        <v>726</v>
      </c>
      <c r="B747" s="12" t="s">
        <v>401</v>
      </c>
      <c r="C747" s="13" t="s">
        <v>842</v>
      </c>
      <c r="D747" s="13" t="s">
        <v>1050</v>
      </c>
      <c r="E747" s="13" t="s">
        <v>44</v>
      </c>
      <c r="F747" s="13" t="s">
        <v>30</v>
      </c>
      <c r="G747" s="14">
        <v>120000</v>
      </c>
      <c r="H747" s="14">
        <v>16809.87</v>
      </c>
      <c r="I747" s="14">
        <v>0</v>
      </c>
      <c r="J747" s="14">
        <f>+G747*2.87%</f>
        <v>3444</v>
      </c>
      <c r="K747" s="14">
        <f>G747*7.1%</f>
        <v>8520</v>
      </c>
      <c r="L747" s="14">
        <f>G747*1.15%</f>
        <v>1380</v>
      </c>
      <c r="M747" s="14">
        <f>+G747*3.04%</f>
        <v>3648</v>
      </c>
      <c r="N747" s="14">
        <f>G747*7.09%</f>
        <v>8508</v>
      </c>
      <c r="O747" s="14">
        <v>0</v>
      </c>
      <c r="P747" s="14">
        <f>J747+K747+L747+M747+N747</f>
        <v>25500</v>
      </c>
      <c r="Q747" s="14">
        <f>+AF747</f>
        <v>46530.77</v>
      </c>
      <c r="R747" s="14">
        <f>+J747+M747+O747+Q747+H747+I747</f>
        <v>70432.639999999999</v>
      </c>
      <c r="S747" s="14">
        <f>+N747+L747+K747</f>
        <v>18408</v>
      </c>
      <c r="T747" s="14">
        <f>+G747-R747</f>
        <v>49567.360000000001</v>
      </c>
      <c r="U747" s="60">
        <f>+AH747-T747</f>
        <v>0</v>
      </c>
      <c r="V747" t="s">
        <v>842</v>
      </c>
      <c r="W747" t="s">
        <v>1050</v>
      </c>
      <c r="X747" t="s">
        <v>1917</v>
      </c>
      <c r="Y747">
        <v>9</v>
      </c>
      <c r="Z747" s="33">
        <v>120000</v>
      </c>
      <c r="AA747">
        <v>0</v>
      </c>
      <c r="AB747" s="33">
        <v>120000</v>
      </c>
      <c r="AC747" s="33">
        <v>3444</v>
      </c>
      <c r="AD747" s="33">
        <v>16809.87</v>
      </c>
      <c r="AE747" s="33">
        <v>3648</v>
      </c>
      <c r="AF747" s="33">
        <v>46530.77</v>
      </c>
      <c r="AG747" s="33">
        <v>70432.639999999999</v>
      </c>
      <c r="AH747" s="33">
        <v>49567.360000000001</v>
      </c>
      <c r="AI747" s="33" t="s">
        <v>1977</v>
      </c>
      <c r="AJ747" s="33"/>
      <c r="AL747" s="35"/>
      <c r="AM747" s="35"/>
    </row>
    <row r="748" spans="1:39" ht="15.95" customHeight="1" x14ac:dyDescent="0.25">
      <c r="A748" s="11">
        <f t="shared" si="12"/>
        <v>727</v>
      </c>
      <c r="B748" s="12" t="s">
        <v>401</v>
      </c>
      <c r="C748" s="13" t="s">
        <v>843</v>
      </c>
      <c r="D748" s="13" t="s">
        <v>1050</v>
      </c>
      <c r="E748" s="13" t="s">
        <v>29</v>
      </c>
      <c r="F748" s="13" t="s">
        <v>30</v>
      </c>
      <c r="G748" s="14">
        <v>120000</v>
      </c>
      <c r="H748" s="14">
        <v>16809.87</v>
      </c>
      <c r="I748" s="14">
        <v>0</v>
      </c>
      <c r="J748" s="14">
        <f>+G748*2.87%</f>
        <v>3444</v>
      </c>
      <c r="K748" s="14">
        <f>G748*7.1%</f>
        <v>8520</v>
      </c>
      <c r="L748" s="14">
        <f>G748*1.15%</f>
        <v>1380</v>
      </c>
      <c r="M748" s="14">
        <f>+G748*3.04%</f>
        <v>3648</v>
      </c>
      <c r="N748" s="14">
        <f>G748*7.09%</f>
        <v>8508</v>
      </c>
      <c r="O748" s="14">
        <v>0</v>
      </c>
      <c r="P748" s="14">
        <f>J748+K748+L748+M748+N748</f>
        <v>25500</v>
      </c>
      <c r="Q748" s="14">
        <f>+AF748</f>
        <v>14900.01</v>
      </c>
      <c r="R748" s="14">
        <f>+J748+M748+O748+Q748+H748+I748</f>
        <v>38801.880000000005</v>
      </c>
      <c r="S748" s="14">
        <f>+N748+L748+K748</f>
        <v>18408</v>
      </c>
      <c r="T748" s="14">
        <f>+G748-R748</f>
        <v>81198.12</v>
      </c>
      <c r="U748" s="60">
        <f>+AH748-T748</f>
        <v>0</v>
      </c>
      <c r="V748" t="s">
        <v>843</v>
      </c>
      <c r="W748" t="s">
        <v>1050</v>
      </c>
      <c r="X748" t="s">
        <v>1925</v>
      </c>
      <c r="Y748">
        <v>10</v>
      </c>
      <c r="Z748" s="33">
        <v>120000</v>
      </c>
      <c r="AA748">
        <v>0</v>
      </c>
      <c r="AB748" s="33">
        <v>120000</v>
      </c>
      <c r="AC748" s="33">
        <v>3444</v>
      </c>
      <c r="AD748" s="33">
        <v>16809.87</v>
      </c>
      <c r="AE748" s="33">
        <v>3648</v>
      </c>
      <c r="AF748" s="33">
        <v>14900.01</v>
      </c>
      <c r="AG748" s="33">
        <v>38801.879999999997</v>
      </c>
      <c r="AH748" s="33">
        <v>81198.12</v>
      </c>
      <c r="AI748" s="33" t="s">
        <v>1977</v>
      </c>
      <c r="AJ748" s="33"/>
      <c r="AL748" s="35"/>
      <c r="AM748" s="35"/>
    </row>
    <row r="749" spans="1:39" ht="15.95" customHeight="1" x14ac:dyDescent="0.25">
      <c r="A749" s="11">
        <f t="shared" si="12"/>
        <v>728</v>
      </c>
      <c r="B749" s="12" t="s">
        <v>401</v>
      </c>
      <c r="C749" s="13" t="s">
        <v>844</v>
      </c>
      <c r="D749" s="13" t="s">
        <v>1050</v>
      </c>
      <c r="E749" s="13" t="s">
        <v>29</v>
      </c>
      <c r="F749" s="13" t="s">
        <v>30</v>
      </c>
      <c r="G749" s="14">
        <v>120000</v>
      </c>
      <c r="H749" s="14">
        <v>16413.02</v>
      </c>
      <c r="I749" s="14">
        <v>0</v>
      </c>
      <c r="J749" s="14">
        <f>+G749*2.87%</f>
        <v>3444</v>
      </c>
      <c r="K749" s="14">
        <f>G749*7.1%</f>
        <v>8520</v>
      </c>
      <c r="L749" s="14">
        <f>G749*1.15%</f>
        <v>1380</v>
      </c>
      <c r="M749" s="14">
        <f>+G749*3.04%</f>
        <v>3648</v>
      </c>
      <c r="N749" s="14">
        <f>G749*7.09%</f>
        <v>8508</v>
      </c>
      <c r="O749" s="14">
        <v>1587.38</v>
      </c>
      <c r="P749" s="14">
        <f>J749+K749+L749+M749+N749</f>
        <v>25500</v>
      </c>
      <c r="Q749" s="14">
        <v>5712.01</v>
      </c>
      <c r="R749" s="14">
        <f>+J749+M749+O749+Q749+H749+I749</f>
        <v>30804.410000000003</v>
      </c>
      <c r="S749" s="14">
        <f>+N749+L749+K749</f>
        <v>18408</v>
      </c>
      <c r="T749" s="14">
        <f>+G749-R749</f>
        <v>89195.59</v>
      </c>
      <c r="U749" s="60">
        <f>+AH749-T749</f>
        <v>0</v>
      </c>
      <c r="V749" t="s">
        <v>844</v>
      </c>
      <c r="W749" t="s">
        <v>1050</v>
      </c>
      <c r="X749" t="s">
        <v>1966</v>
      </c>
      <c r="Y749">
        <v>11</v>
      </c>
      <c r="Z749" s="33">
        <v>120000</v>
      </c>
      <c r="AA749">
        <v>0</v>
      </c>
      <c r="AB749" s="33">
        <v>120000</v>
      </c>
      <c r="AC749" s="33">
        <v>3444</v>
      </c>
      <c r="AD749" s="33">
        <v>16413.02</v>
      </c>
      <c r="AE749" s="33">
        <v>3648</v>
      </c>
      <c r="AF749" s="33">
        <v>7299.39</v>
      </c>
      <c r="AG749" s="33">
        <v>30804.41</v>
      </c>
      <c r="AH749" s="33">
        <v>89195.59</v>
      </c>
      <c r="AI749" s="33" t="s">
        <v>1977</v>
      </c>
      <c r="AJ749" s="33"/>
      <c r="AL749" s="35"/>
      <c r="AM749" s="35"/>
    </row>
    <row r="750" spans="1:39" ht="15.95" customHeight="1" x14ac:dyDescent="0.25">
      <c r="A750" s="11">
        <f t="shared" si="12"/>
        <v>729</v>
      </c>
      <c r="B750" s="12" t="s">
        <v>401</v>
      </c>
      <c r="C750" s="13" t="s">
        <v>845</v>
      </c>
      <c r="D750" s="13" t="s">
        <v>1050</v>
      </c>
      <c r="E750" s="13" t="s">
        <v>29</v>
      </c>
      <c r="F750" s="13" t="s">
        <v>35</v>
      </c>
      <c r="G750" s="14">
        <v>120000</v>
      </c>
      <c r="H750" s="14">
        <v>16809.87</v>
      </c>
      <c r="I750" s="14">
        <v>0</v>
      </c>
      <c r="J750" s="14">
        <f>+G750*2.87%</f>
        <v>3444</v>
      </c>
      <c r="K750" s="14">
        <f>G750*7.1%</f>
        <v>8520</v>
      </c>
      <c r="L750" s="14">
        <f>G750*1.15%</f>
        <v>1380</v>
      </c>
      <c r="M750" s="14">
        <f>+G750*3.04%</f>
        <v>3648</v>
      </c>
      <c r="N750" s="14">
        <f>G750*7.09%</f>
        <v>8508</v>
      </c>
      <c r="O750" s="14">
        <v>0</v>
      </c>
      <c r="P750" s="14">
        <f>J750+K750+L750+M750+N750</f>
        <v>25500</v>
      </c>
      <c r="Q750" s="14">
        <f>+AF750</f>
        <v>1855.01</v>
      </c>
      <c r="R750" s="14">
        <f>+J750+M750+O750+Q750+H750+I750</f>
        <v>25756.879999999997</v>
      </c>
      <c r="S750" s="14">
        <f>+N750+L750+K750</f>
        <v>18408</v>
      </c>
      <c r="T750" s="14">
        <f>+G750-R750</f>
        <v>94243.12</v>
      </c>
      <c r="U750" s="60">
        <f>+AH750-T750</f>
        <v>0</v>
      </c>
      <c r="V750" t="s">
        <v>845</v>
      </c>
      <c r="W750" t="s">
        <v>1050</v>
      </c>
      <c r="X750" t="s">
        <v>1914</v>
      </c>
      <c r="Y750">
        <v>12</v>
      </c>
      <c r="Z750" s="33">
        <v>120000</v>
      </c>
      <c r="AA750">
        <v>0</v>
      </c>
      <c r="AB750" s="33">
        <v>120000</v>
      </c>
      <c r="AC750" s="33">
        <v>3444</v>
      </c>
      <c r="AD750" s="33">
        <v>16809.87</v>
      </c>
      <c r="AE750" s="33">
        <v>3648</v>
      </c>
      <c r="AF750" s="33">
        <v>1855.01</v>
      </c>
      <c r="AG750" s="33">
        <v>25756.880000000001</v>
      </c>
      <c r="AH750" s="33">
        <v>94243.12</v>
      </c>
      <c r="AI750" s="33" t="s">
        <v>1977</v>
      </c>
      <c r="AJ750" s="33"/>
      <c r="AL750" s="35"/>
      <c r="AM750" s="35"/>
    </row>
    <row r="751" spans="1:39" ht="15.95" customHeight="1" x14ac:dyDescent="0.25">
      <c r="A751" s="11">
        <f t="shared" si="12"/>
        <v>730</v>
      </c>
      <c r="B751" s="12" t="s">
        <v>401</v>
      </c>
      <c r="C751" s="13" t="s">
        <v>846</v>
      </c>
      <c r="D751" s="13" t="s">
        <v>1050</v>
      </c>
      <c r="E751" s="13" t="s">
        <v>29</v>
      </c>
      <c r="F751" s="13" t="s">
        <v>35</v>
      </c>
      <c r="G751" s="14">
        <v>120000</v>
      </c>
      <c r="H751" s="14">
        <v>16809.87</v>
      </c>
      <c r="I751" s="14">
        <v>0</v>
      </c>
      <c r="J751" s="14">
        <f>+G751*2.87%</f>
        <v>3444</v>
      </c>
      <c r="K751" s="14">
        <f>G751*7.1%</f>
        <v>8520</v>
      </c>
      <c r="L751" s="14">
        <f>G751*1.15%</f>
        <v>1380</v>
      </c>
      <c r="M751" s="14">
        <f>+G751*3.04%</f>
        <v>3648</v>
      </c>
      <c r="N751" s="14">
        <f>G751*7.09%</f>
        <v>8508</v>
      </c>
      <c r="O751" s="14">
        <v>0</v>
      </c>
      <c r="P751" s="14">
        <f>J751+K751+L751+M751+N751</f>
        <v>25500</v>
      </c>
      <c r="Q751" s="14">
        <f>+AF751</f>
        <v>29098.57</v>
      </c>
      <c r="R751" s="14">
        <f>+J751+M751+O751+Q751+H751+I751</f>
        <v>53000.44</v>
      </c>
      <c r="S751" s="14">
        <f>+N751+L751+K751</f>
        <v>18408</v>
      </c>
      <c r="T751" s="14">
        <f>+G751-R751</f>
        <v>66999.56</v>
      </c>
      <c r="U751" s="60">
        <f>+AH751-T751</f>
        <v>0</v>
      </c>
      <c r="V751" t="s">
        <v>846</v>
      </c>
      <c r="W751" t="s">
        <v>1050</v>
      </c>
      <c r="X751" t="s">
        <v>1913</v>
      </c>
      <c r="Y751">
        <v>13</v>
      </c>
      <c r="Z751" s="33">
        <v>120000</v>
      </c>
      <c r="AA751">
        <v>0</v>
      </c>
      <c r="AB751" s="33">
        <v>120000</v>
      </c>
      <c r="AC751" s="33">
        <v>3444</v>
      </c>
      <c r="AD751" s="33">
        <v>16809.87</v>
      </c>
      <c r="AE751" s="33">
        <v>3648</v>
      </c>
      <c r="AF751" s="33">
        <v>29098.57</v>
      </c>
      <c r="AG751" s="33">
        <v>53000.44</v>
      </c>
      <c r="AH751" s="33">
        <v>66999.56</v>
      </c>
      <c r="AI751" s="33" t="s">
        <v>1977</v>
      </c>
      <c r="AJ751" s="33"/>
      <c r="AL751" s="35"/>
      <c r="AM751" s="35"/>
    </row>
    <row r="752" spans="1:39" ht="15.95" customHeight="1" x14ac:dyDescent="0.25">
      <c r="A752" s="11">
        <f t="shared" si="12"/>
        <v>731</v>
      </c>
      <c r="B752" s="12" t="s">
        <v>401</v>
      </c>
      <c r="C752" s="13" t="s">
        <v>847</v>
      </c>
      <c r="D752" s="13" t="s">
        <v>1050</v>
      </c>
      <c r="E752" s="13" t="s">
        <v>29</v>
      </c>
      <c r="F752" s="13" t="s">
        <v>30</v>
      </c>
      <c r="G752" s="14">
        <v>120000</v>
      </c>
      <c r="H752" s="14">
        <v>16016.18</v>
      </c>
      <c r="I752" s="14">
        <v>0</v>
      </c>
      <c r="J752" s="14">
        <f>+G752*2.87%</f>
        <v>3444</v>
      </c>
      <c r="K752" s="14">
        <f>G752*7.1%</f>
        <v>8520</v>
      </c>
      <c r="L752" s="14">
        <f>G752*1.15%</f>
        <v>1380</v>
      </c>
      <c r="M752" s="14">
        <f>+G752*3.04%</f>
        <v>3648</v>
      </c>
      <c r="N752" s="14">
        <f>G752*7.09%</f>
        <v>8508</v>
      </c>
      <c r="O752" s="14">
        <v>3174.76</v>
      </c>
      <c r="P752" s="14">
        <f>J752+K752+L752+M752+N752</f>
        <v>25500</v>
      </c>
      <c r="Q752" s="14">
        <v>14108.01</v>
      </c>
      <c r="R752" s="14">
        <f>+J752+M752+O752+Q752+H752+I752</f>
        <v>40390.949999999997</v>
      </c>
      <c r="S752" s="14">
        <f>+N752+L752+K752</f>
        <v>18408</v>
      </c>
      <c r="T752" s="14">
        <f>+G752-R752</f>
        <v>79609.05</v>
      </c>
      <c r="U752" s="60">
        <f>+AH752-T752</f>
        <v>0</v>
      </c>
      <c r="V752" t="s">
        <v>847</v>
      </c>
      <c r="W752" t="s">
        <v>1050</v>
      </c>
      <c r="X752" t="s">
        <v>1947</v>
      </c>
      <c r="Y752">
        <v>6</v>
      </c>
      <c r="Z752" s="33">
        <v>120000</v>
      </c>
      <c r="AA752">
        <v>0</v>
      </c>
      <c r="AB752" s="33">
        <v>120000</v>
      </c>
      <c r="AC752" s="33">
        <v>3444</v>
      </c>
      <c r="AD752" s="33">
        <v>16016.18</v>
      </c>
      <c r="AE752" s="33">
        <v>3648</v>
      </c>
      <c r="AF752" s="33">
        <v>17282.77</v>
      </c>
      <c r="AG752" s="33">
        <v>40390.949999999997</v>
      </c>
      <c r="AH752" s="33">
        <v>79609.05</v>
      </c>
      <c r="AI752" s="33" t="s">
        <v>1977</v>
      </c>
      <c r="AJ752" s="33"/>
      <c r="AL752" s="35"/>
      <c r="AM752" s="35"/>
    </row>
    <row r="753" spans="1:39" ht="15.95" customHeight="1" x14ac:dyDescent="0.25">
      <c r="A753" s="11">
        <f t="shared" si="12"/>
        <v>732</v>
      </c>
      <c r="B753" s="12" t="s">
        <v>401</v>
      </c>
      <c r="C753" s="13" t="s">
        <v>848</v>
      </c>
      <c r="D753" s="13" t="s">
        <v>1050</v>
      </c>
      <c r="E753" s="13" t="s">
        <v>29</v>
      </c>
      <c r="F753" s="13" t="s">
        <v>30</v>
      </c>
      <c r="G753" s="14">
        <v>120000</v>
      </c>
      <c r="H753" s="14">
        <v>16809.87</v>
      </c>
      <c r="I753" s="14">
        <v>0</v>
      </c>
      <c r="J753" s="14">
        <f>+G753*2.87%</f>
        <v>3444</v>
      </c>
      <c r="K753" s="14">
        <f>G753*7.1%</f>
        <v>8520</v>
      </c>
      <c r="L753" s="14">
        <f>G753*1.15%</f>
        <v>1380</v>
      </c>
      <c r="M753" s="14">
        <f>+G753*3.04%</f>
        <v>3648</v>
      </c>
      <c r="N753" s="14">
        <f>G753*7.09%</f>
        <v>8508</v>
      </c>
      <c r="O753" s="14">
        <v>0</v>
      </c>
      <c r="P753" s="14">
        <f>J753+K753+L753+M753+N753</f>
        <v>25500</v>
      </c>
      <c r="Q753" s="14">
        <f>+AF753</f>
        <v>43442.5</v>
      </c>
      <c r="R753" s="14">
        <f>+J753+M753+O753+Q753+H753+I753</f>
        <v>67344.37</v>
      </c>
      <c r="S753" s="14">
        <f>+N753+L753+K753</f>
        <v>18408</v>
      </c>
      <c r="T753" s="14">
        <f>+G753-R753</f>
        <v>52655.630000000005</v>
      </c>
      <c r="U753" s="60">
        <f>+AH753-T753</f>
        <v>0</v>
      </c>
      <c r="V753" t="s">
        <v>848</v>
      </c>
      <c r="W753" t="s">
        <v>1050</v>
      </c>
      <c r="X753" t="s">
        <v>1963</v>
      </c>
      <c r="Y753">
        <v>14</v>
      </c>
      <c r="Z753" s="33">
        <v>120000</v>
      </c>
      <c r="AA753">
        <v>0</v>
      </c>
      <c r="AB753" s="33">
        <v>120000</v>
      </c>
      <c r="AC753" s="33">
        <v>3444</v>
      </c>
      <c r="AD753" s="33">
        <v>16809.87</v>
      </c>
      <c r="AE753" s="33">
        <v>3648</v>
      </c>
      <c r="AF753" s="33">
        <v>43442.5</v>
      </c>
      <c r="AG753" s="33">
        <v>67344.37</v>
      </c>
      <c r="AH753" s="33">
        <v>52655.63</v>
      </c>
      <c r="AI753" s="33" t="s">
        <v>1977</v>
      </c>
      <c r="AJ753" s="33"/>
      <c r="AL753" s="35"/>
      <c r="AM753" s="35"/>
    </row>
    <row r="754" spans="1:39" ht="15.95" customHeight="1" x14ac:dyDescent="0.25">
      <c r="A754" s="11">
        <f t="shared" si="12"/>
        <v>733</v>
      </c>
      <c r="B754" s="12" t="s">
        <v>401</v>
      </c>
      <c r="C754" s="13" t="s">
        <v>849</v>
      </c>
      <c r="D754" s="13" t="s">
        <v>1050</v>
      </c>
      <c r="E754" s="13" t="s">
        <v>29</v>
      </c>
      <c r="F754" s="13" t="s">
        <v>30</v>
      </c>
      <c r="G754" s="14">
        <v>120000</v>
      </c>
      <c r="H754" s="14">
        <v>16413.02</v>
      </c>
      <c r="I754" s="14">
        <v>0</v>
      </c>
      <c r="J754" s="14">
        <f>+G754*2.87%</f>
        <v>3444</v>
      </c>
      <c r="K754" s="14">
        <f>G754*7.1%</f>
        <v>8520</v>
      </c>
      <c r="L754" s="14">
        <f>G754*1.15%</f>
        <v>1380</v>
      </c>
      <c r="M754" s="14">
        <f>+G754*3.04%</f>
        <v>3648</v>
      </c>
      <c r="N754" s="14">
        <f>G754*7.09%</f>
        <v>8508</v>
      </c>
      <c r="O754" s="14">
        <v>1587.38</v>
      </c>
      <c r="P754" s="14">
        <f>J754+K754+L754+M754+N754</f>
        <v>25500</v>
      </c>
      <c r="Q754" s="14">
        <v>5620.01</v>
      </c>
      <c r="R754" s="14">
        <f>+J754+M754+O754+Q754+H754+I754</f>
        <v>30712.410000000003</v>
      </c>
      <c r="S754" s="14">
        <f>+N754+L754+K754</f>
        <v>18408</v>
      </c>
      <c r="T754" s="14">
        <f>+G754-R754</f>
        <v>89287.59</v>
      </c>
      <c r="U754" s="60">
        <f>+AH754-T754</f>
        <v>0</v>
      </c>
      <c r="V754" t="s">
        <v>849</v>
      </c>
      <c r="W754" t="s">
        <v>1050</v>
      </c>
      <c r="X754" t="s">
        <v>1932</v>
      </c>
      <c r="Y754">
        <v>15</v>
      </c>
      <c r="Z754" s="33">
        <v>120000</v>
      </c>
      <c r="AA754">
        <v>0</v>
      </c>
      <c r="AB754" s="33">
        <v>120000</v>
      </c>
      <c r="AC754" s="33">
        <v>3444</v>
      </c>
      <c r="AD754" s="33">
        <v>16413.02</v>
      </c>
      <c r="AE754" s="33">
        <v>3648</v>
      </c>
      <c r="AF754" s="33">
        <v>7207.39</v>
      </c>
      <c r="AG754" s="33">
        <v>30712.41</v>
      </c>
      <c r="AH754" s="33">
        <v>89287.59</v>
      </c>
      <c r="AI754" s="33" t="s">
        <v>1977</v>
      </c>
      <c r="AJ754" s="33"/>
      <c r="AL754" s="35"/>
      <c r="AM754" s="35"/>
    </row>
    <row r="755" spans="1:39" ht="15.95" customHeight="1" x14ac:dyDescent="0.25">
      <c r="A755" s="11">
        <f t="shared" si="12"/>
        <v>734</v>
      </c>
      <c r="B755" s="12" t="s">
        <v>401</v>
      </c>
      <c r="C755" s="13" t="s">
        <v>850</v>
      </c>
      <c r="D755" s="13" t="s">
        <v>1050</v>
      </c>
      <c r="E755" s="13" t="s">
        <v>29</v>
      </c>
      <c r="F755" s="13" t="s">
        <v>30</v>
      </c>
      <c r="G755" s="14">
        <v>120000</v>
      </c>
      <c r="H755" s="14">
        <v>16809.87</v>
      </c>
      <c r="I755" s="14">
        <v>0</v>
      </c>
      <c r="J755" s="14">
        <f>+G755*2.87%</f>
        <v>3444</v>
      </c>
      <c r="K755" s="14">
        <f>G755*7.1%</f>
        <v>8520</v>
      </c>
      <c r="L755" s="14">
        <f>G755*1.15%</f>
        <v>1380</v>
      </c>
      <c r="M755" s="14">
        <f>+G755*3.04%</f>
        <v>3648</v>
      </c>
      <c r="N755" s="14">
        <f>G755*7.09%</f>
        <v>8508</v>
      </c>
      <c r="O755" s="14">
        <v>0</v>
      </c>
      <c r="P755" s="14">
        <f>J755+K755+L755+M755+N755</f>
        <v>25500</v>
      </c>
      <c r="Q755" s="14">
        <f>+AF755</f>
        <v>55506.7</v>
      </c>
      <c r="R755" s="14">
        <f>+J755+M755+O755+Q755+H755+I755</f>
        <v>79408.569999999992</v>
      </c>
      <c r="S755" s="14">
        <f>+N755+L755+K755</f>
        <v>18408</v>
      </c>
      <c r="T755" s="14">
        <f>+G755-R755</f>
        <v>40591.430000000008</v>
      </c>
      <c r="U755" s="60">
        <f>+AH755-T755</f>
        <v>0</v>
      </c>
      <c r="V755" t="s">
        <v>850</v>
      </c>
      <c r="W755" t="s">
        <v>1050</v>
      </c>
      <c r="X755" t="s">
        <v>1927</v>
      </c>
      <c r="Y755">
        <v>16</v>
      </c>
      <c r="Z755" s="33">
        <v>120000</v>
      </c>
      <c r="AA755">
        <v>0</v>
      </c>
      <c r="AB755" s="33">
        <v>120000</v>
      </c>
      <c r="AC755" s="33">
        <v>3444</v>
      </c>
      <c r="AD755" s="33">
        <v>16809.87</v>
      </c>
      <c r="AE755" s="33">
        <v>3648</v>
      </c>
      <c r="AF755" s="33">
        <v>55506.7</v>
      </c>
      <c r="AG755" s="33">
        <v>79408.570000000007</v>
      </c>
      <c r="AH755" s="33">
        <v>40591.43</v>
      </c>
      <c r="AI755" s="33" t="s">
        <v>1977</v>
      </c>
      <c r="AJ755" s="33"/>
      <c r="AL755" s="35"/>
      <c r="AM755" s="35"/>
    </row>
    <row r="756" spans="1:39" customFormat="1" ht="15.95" customHeight="1" x14ac:dyDescent="0.25">
      <c r="A756" s="11">
        <f t="shared" si="12"/>
        <v>735</v>
      </c>
      <c r="B756" s="12" t="s">
        <v>401</v>
      </c>
      <c r="C756" s="13" t="s">
        <v>851</v>
      </c>
      <c r="D756" s="13" t="s">
        <v>54</v>
      </c>
      <c r="E756" s="13" t="s">
        <v>29</v>
      </c>
      <c r="F756" s="13" t="s">
        <v>35</v>
      </c>
      <c r="G756" s="14">
        <v>40331.370000000003</v>
      </c>
      <c r="H756" s="14">
        <v>10375.120000000001</v>
      </c>
      <c r="I756" s="14">
        <v>0</v>
      </c>
      <c r="J756" s="14">
        <f>+G756*2.87%</f>
        <v>1157.510319</v>
      </c>
      <c r="K756" s="14">
        <f>G756*7.1%</f>
        <v>2863.52727</v>
      </c>
      <c r="L756" s="14">
        <f>G756*1.15%</f>
        <v>463.81075500000003</v>
      </c>
      <c r="M756" s="14">
        <f>+G756*3.04%</f>
        <v>1226.073648</v>
      </c>
      <c r="N756" s="14">
        <f>G756*7.09%</f>
        <v>2859.4941330000006</v>
      </c>
      <c r="O756" s="14">
        <v>1587.38</v>
      </c>
      <c r="P756" s="14">
        <f>J756+K756+L756+M756+N756</f>
        <v>8570.4161249999997</v>
      </c>
      <c r="Q756" s="14">
        <v>1920</v>
      </c>
      <c r="R756" s="14">
        <f>+J756+M756+O756+Q756+H756+I756</f>
        <v>16266.083967</v>
      </c>
      <c r="S756" s="14">
        <f>+N756+L756+K756</f>
        <v>6186.8321580000011</v>
      </c>
      <c r="T756" s="14">
        <f>+G756-R756</f>
        <v>24065.286033000004</v>
      </c>
      <c r="U756" s="60">
        <f>+AH756-T756</f>
        <v>3.9669999969191849E-3</v>
      </c>
      <c r="V756" t="s">
        <v>851</v>
      </c>
      <c r="W756" t="s">
        <v>54</v>
      </c>
      <c r="X756" t="s">
        <v>1620</v>
      </c>
      <c r="Y756">
        <v>33</v>
      </c>
      <c r="Z756" s="33">
        <v>40331.370000000003</v>
      </c>
      <c r="AA756">
        <v>0</v>
      </c>
      <c r="AB756" s="33">
        <v>40331.370000000003</v>
      </c>
      <c r="AC756" s="33">
        <v>1157.51</v>
      </c>
      <c r="AD756" s="33">
        <v>10375.120000000001</v>
      </c>
      <c r="AE756" s="33">
        <v>1226.07</v>
      </c>
      <c r="AF756" s="33">
        <v>3507.38</v>
      </c>
      <c r="AG756" s="33">
        <v>16266.08</v>
      </c>
      <c r="AH756" s="33">
        <v>24065.29</v>
      </c>
      <c r="AI756" s="33" t="s">
        <v>1975</v>
      </c>
      <c r="AJ756" s="33"/>
      <c r="AK756" s="7"/>
      <c r="AL756" s="35"/>
      <c r="AM756" s="35"/>
    </row>
    <row r="757" spans="1:39" ht="15.95" customHeight="1" x14ac:dyDescent="0.25">
      <c r="A757" s="11">
        <f t="shared" si="12"/>
        <v>736</v>
      </c>
      <c r="B757" s="12" t="s">
        <v>401</v>
      </c>
      <c r="C757" s="13" t="s">
        <v>852</v>
      </c>
      <c r="D757" s="13" t="s">
        <v>1050</v>
      </c>
      <c r="E757" s="13" t="s">
        <v>29</v>
      </c>
      <c r="F757" s="13" t="s">
        <v>30</v>
      </c>
      <c r="G757" s="14">
        <v>120000</v>
      </c>
      <c r="H757" s="14">
        <v>16413.02</v>
      </c>
      <c r="I757" s="14">
        <v>0</v>
      </c>
      <c r="J757" s="14">
        <f>+G757*2.87%</f>
        <v>3444</v>
      </c>
      <c r="K757" s="14">
        <f>G757*7.1%</f>
        <v>8520</v>
      </c>
      <c r="L757" s="14">
        <f>G757*1.15%</f>
        <v>1380</v>
      </c>
      <c r="M757" s="14">
        <f>+G757*3.04%</f>
        <v>3648</v>
      </c>
      <c r="N757" s="14">
        <f>G757*7.09%</f>
        <v>8508</v>
      </c>
      <c r="O757" s="14">
        <v>1587.38</v>
      </c>
      <c r="P757" s="14">
        <f>J757+K757+L757+M757+N757</f>
        <v>25500</v>
      </c>
      <c r="Q757" s="14">
        <v>15118.009999999998</v>
      </c>
      <c r="R757" s="14">
        <f>+J757+M757+O757+Q757+H757+I757</f>
        <v>40210.410000000003</v>
      </c>
      <c r="S757" s="14">
        <f>+N757+L757+K757</f>
        <v>18408</v>
      </c>
      <c r="T757" s="14">
        <f>+G757-R757</f>
        <v>79789.59</v>
      </c>
      <c r="U757" s="60">
        <f>+AH757-T757</f>
        <v>0</v>
      </c>
      <c r="V757" t="s">
        <v>852</v>
      </c>
      <c r="W757" t="s">
        <v>1050</v>
      </c>
      <c r="X757" t="s">
        <v>1935</v>
      </c>
      <c r="Y757">
        <v>17</v>
      </c>
      <c r="Z757" s="33">
        <v>120000</v>
      </c>
      <c r="AA757">
        <v>0</v>
      </c>
      <c r="AB757" s="33">
        <v>120000</v>
      </c>
      <c r="AC757" s="33">
        <v>3444</v>
      </c>
      <c r="AD757" s="33">
        <v>16413.02</v>
      </c>
      <c r="AE757" s="33">
        <v>3648</v>
      </c>
      <c r="AF757" s="33">
        <v>16705.39</v>
      </c>
      <c r="AG757" s="33">
        <v>40210.410000000003</v>
      </c>
      <c r="AH757" s="33">
        <v>79789.59</v>
      </c>
      <c r="AI757" s="33" t="s">
        <v>1977</v>
      </c>
      <c r="AJ757" s="33"/>
      <c r="AL757" s="35"/>
      <c r="AM757" s="35"/>
    </row>
    <row r="758" spans="1:39" ht="15.95" customHeight="1" x14ac:dyDescent="0.25">
      <c r="A758" s="11">
        <f t="shared" si="12"/>
        <v>737</v>
      </c>
      <c r="B758" s="12" t="s">
        <v>401</v>
      </c>
      <c r="C758" s="13" t="s">
        <v>853</v>
      </c>
      <c r="D758" s="13" t="s">
        <v>1050</v>
      </c>
      <c r="E758" s="13" t="s">
        <v>29</v>
      </c>
      <c r="F758" s="13" t="s">
        <v>35</v>
      </c>
      <c r="G758" s="14">
        <v>120000</v>
      </c>
      <c r="H758" s="14">
        <v>16016.18</v>
      </c>
      <c r="I758" s="14">
        <v>0</v>
      </c>
      <c r="J758" s="14">
        <f>+G758*2.87%</f>
        <v>3444</v>
      </c>
      <c r="K758" s="14">
        <f>G758*7.1%</f>
        <v>8520</v>
      </c>
      <c r="L758" s="14">
        <f>G758*1.15%</f>
        <v>1380</v>
      </c>
      <c r="M758" s="14">
        <f>+G758*3.04%</f>
        <v>3648</v>
      </c>
      <c r="N758" s="14">
        <f>G758*7.09%</f>
        <v>8508</v>
      </c>
      <c r="O758" s="14">
        <v>3174.76</v>
      </c>
      <c r="P758" s="14">
        <f>J758+K758+L758+M758+N758</f>
        <v>25500</v>
      </c>
      <c r="Q758" s="14">
        <v>1830.0099999999984</v>
      </c>
      <c r="R758" s="14">
        <f>+J758+M758+O758+Q758+H758+I758</f>
        <v>28112.949999999997</v>
      </c>
      <c r="S758" s="14">
        <f>+N758+L758+K758</f>
        <v>18408</v>
      </c>
      <c r="T758" s="14">
        <f>+G758-R758</f>
        <v>91887.05</v>
      </c>
      <c r="U758" s="60">
        <f>+AH758-T758</f>
        <v>0</v>
      </c>
      <c r="V758" t="s">
        <v>853</v>
      </c>
      <c r="W758" t="s">
        <v>1050</v>
      </c>
      <c r="X758" t="s">
        <v>1964</v>
      </c>
      <c r="Y758">
        <v>3</v>
      </c>
      <c r="Z758" s="33">
        <v>120000</v>
      </c>
      <c r="AA758">
        <v>0</v>
      </c>
      <c r="AB758" s="33">
        <v>120000</v>
      </c>
      <c r="AC758" s="33">
        <v>3444</v>
      </c>
      <c r="AD758" s="33">
        <v>16016.18</v>
      </c>
      <c r="AE758" s="33">
        <v>3648</v>
      </c>
      <c r="AF758" s="33">
        <v>5004.7700000000004</v>
      </c>
      <c r="AG758" s="33">
        <v>28112.95</v>
      </c>
      <c r="AH758" s="33">
        <v>91887.05</v>
      </c>
      <c r="AI758" s="33" t="s">
        <v>1977</v>
      </c>
      <c r="AJ758" s="33"/>
      <c r="AL758" s="35"/>
      <c r="AM758" s="35"/>
    </row>
    <row r="759" spans="1:39" ht="15.95" customHeight="1" x14ac:dyDescent="0.25">
      <c r="A759" s="11">
        <f t="shared" si="12"/>
        <v>738</v>
      </c>
      <c r="B759" s="12" t="s">
        <v>401</v>
      </c>
      <c r="C759" s="13" t="s">
        <v>854</v>
      </c>
      <c r="D759" s="13" t="s">
        <v>263</v>
      </c>
      <c r="E759" s="13" t="s">
        <v>29</v>
      </c>
      <c r="F759" s="13" t="s">
        <v>35</v>
      </c>
      <c r="G759" s="14">
        <v>140402.35</v>
      </c>
      <c r="H759" s="14">
        <v>27254.41</v>
      </c>
      <c r="I759" s="14">
        <v>0</v>
      </c>
      <c r="J759" s="14">
        <f>+G759*2.87%</f>
        <v>4029.5474450000002</v>
      </c>
      <c r="K759" s="14">
        <f>G759*7.1%</f>
        <v>9968.5668499999992</v>
      </c>
      <c r="L759" s="14">
        <f>G759*1.15%</f>
        <v>1614.627025</v>
      </c>
      <c r="M759" s="14">
        <f>+G759*3.04%</f>
        <v>4268.2314400000005</v>
      </c>
      <c r="N759" s="14">
        <f>G759*7.09%</f>
        <v>9954.5266150000007</v>
      </c>
      <c r="O759" s="14">
        <v>0</v>
      </c>
      <c r="P759" s="14">
        <f>J759+K759+L759+M759+N759</f>
        <v>29835.499374999999</v>
      </c>
      <c r="Q759" s="14">
        <f>+AF759</f>
        <v>69461.45</v>
      </c>
      <c r="R759" s="14">
        <f>+J759+M759+O759+Q759+H759+I759</f>
        <v>105013.63888499999</v>
      </c>
      <c r="S759" s="14">
        <f>+N759+L759+K759</f>
        <v>21537.72049</v>
      </c>
      <c r="T759" s="14">
        <f>+G759-R759</f>
        <v>35388.711115000013</v>
      </c>
      <c r="U759" s="60">
        <f>+AH759-T759</f>
        <v>-1.1150000136694871E-3</v>
      </c>
      <c r="V759" t="s">
        <v>854</v>
      </c>
      <c r="W759" t="s">
        <v>263</v>
      </c>
      <c r="X759" t="s">
        <v>1912</v>
      </c>
      <c r="Y759">
        <v>1</v>
      </c>
      <c r="Z759" s="33">
        <v>140402.35</v>
      </c>
      <c r="AA759">
        <v>0</v>
      </c>
      <c r="AB759" s="33">
        <v>140402.35</v>
      </c>
      <c r="AC759" s="33">
        <v>4029.55</v>
      </c>
      <c r="AD759" s="33">
        <v>27254.41</v>
      </c>
      <c r="AE759" s="33">
        <v>4268.2299999999996</v>
      </c>
      <c r="AF759" s="33">
        <v>69461.45</v>
      </c>
      <c r="AG759" s="33">
        <v>105013.64</v>
      </c>
      <c r="AH759" s="33">
        <v>35388.71</v>
      </c>
      <c r="AI759" s="33" t="s">
        <v>1977</v>
      </c>
      <c r="AJ759" s="33"/>
      <c r="AL759" s="35"/>
      <c r="AM759" s="35"/>
    </row>
    <row r="760" spans="1:39" ht="15.95" customHeight="1" x14ac:dyDescent="0.25">
      <c r="A760" s="11">
        <f t="shared" si="12"/>
        <v>739</v>
      </c>
      <c r="B760" s="12" t="s">
        <v>401</v>
      </c>
      <c r="C760" s="13" t="s">
        <v>855</v>
      </c>
      <c r="D760" s="13" t="s">
        <v>54</v>
      </c>
      <c r="E760" s="13" t="s">
        <v>29</v>
      </c>
      <c r="F760" s="13" t="s">
        <v>35</v>
      </c>
      <c r="G760" s="14">
        <v>49335</v>
      </c>
      <c r="H760" s="14">
        <v>1522.04</v>
      </c>
      <c r="I760" s="14">
        <v>0</v>
      </c>
      <c r="J760" s="14">
        <f>+G760*2.87%</f>
        <v>1415.9145000000001</v>
      </c>
      <c r="K760" s="14">
        <f>G760*7.1%</f>
        <v>3502.7849999999999</v>
      </c>
      <c r="L760" s="14">
        <f>G760*1.15%</f>
        <v>567.35249999999996</v>
      </c>
      <c r="M760" s="14">
        <f>+G760*3.04%</f>
        <v>1499.7840000000001</v>
      </c>
      <c r="N760" s="14">
        <f>G760*7.09%</f>
        <v>3497.8515000000002</v>
      </c>
      <c r="O760" s="14">
        <v>1587.37</v>
      </c>
      <c r="P760" s="14">
        <f>J760+K760+L760+M760+N760</f>
        <v>10483.6875</v>
      </c>
      <c r="Q760" s="14">
        <v>0</v>
      </c>
      <c r="R760" s="14">
        <f>+J760+M760+O760+Q760+H760+I760</f>
        <v>6025.1085000000003</v>
      </c>
      <c r="S760" s="14">
        <f>+N760+L760+K760</f>
        <v>7567.9889999999996</v>
      </c>
      <c r="T760" s="14">
        <f>+G760-R760</f>
        <v>43309.891499999998</v>
      </c>
      <c r="U760" s="60">
        <f>+AH760-T760</f>
        <v>-1.4999999984866008E-3</v>
      </c>
      <c r="V760" t="s">
        <v>855</v>
      </c>
      <c r="W760" t="s">
        <v>54</v>
      </c>
      <c r="X760" t="s">
        <v>1540</v>
      </c>
      <c r="Y760">
        <v>32</v>
      </c>
      <c r="Z760" s="33">
        <v>49335</v>
      </c>
      <c r="AA760">
        <v>0</v>
      </c>
      <c r="AB760" s="33">
        <v>49335</v>
      </c>
      <c r="AC760" s="33">
        <v>1415.91</v>
      </c>
      <c r="AD760" s="33">
        <v>1522.04</v>
      </c>
      <c r="AE760" s="33">
        <v>1499.78</v>
      </c>
      <c r="AF760" s="33">
        <v>1587.38</v>
      </c>
      <c r="AG760" s="33">
        <v>6025.11</v>
      </c>
      <c r="AH760" s="33">
        <v>43309.89</v>
      </c>
      <c r="AI760" s="33" t="s">
        <v>1975</v>
      </c>
      <c r="AJ760" s="33"/>
      <c r="AL760" s="35"/>
      <c r="AM760" s="35"/>
    </row>
    <row r="761" spans="1:39" ht="15.95" customHeight="1" x14ac:dyDescent="0.25">
      <c r="A761" s="11">
        <f t="shared" si="12"/>
        <v>740</v>
      </c>
      <c r="B761" s="12" t="s">
        <v>401</v>
      </c>
      <c r="C761" s="13" t="s">
        <v>856</v>
      </c>
      <c r="D761" s="13" t="s">
        <v>1050</v>
      </c>
      <c r="E761" s="13" t="s">
        <v>29</v>
      </c>
      <c r="F761" s="13" t="s">
        <v>30</v>
      </c>
      <c r="G761" s="14">
        <v>120000</v>
      </c>
      <c r="H761" s="14">
        <v>16016.18</v>
      </c>
      <c r="I761" s="14">
        <v>0</v>
      </c>
      <c r="J761" s="14">
        <f>+G761*2.87%</f>
        <v>3444</v>
      </c>
      <c r="K761" s="14">
        <f>G761*7.1%</f>
        <v>8520</v>
      </c>
      <c r="L761" s="14">
        <f>G761*1.15%</f>
        <v>1380</v>
      </c>
      <c r="M761" s="14">
        <f>+G761*3.04%</f>
        <v>3648</v>
      </c>
      <c r="N761" s="14">
        <f>G761*7.09%</f>
        <v>8508</v>
      </c>
      <c r="O761" s="14">
        <v>3174.76</v>
      </c>
      <c r="P761" s="14">
        <f>J761+K761+L761+M761+N761</f>
        <v>25500</v>
      </c>
      <c r="Q761" s="14">
        <v>1830.0100000000002</v>
      </c>
      <c r="R761" s="14">
        <f>+J761+M761+O761+Q761+H761+I761</f>
        <v>28112.95</v>
      </c>
      <c r="S761" s="14">
        <f>+N761+L761+K761</f>
        <v>18408</v>
      </c>
      <c r="T761" s="14">
        <f>+G761-R761</f>
        <v>91887.05</v>
      </c>
      <c r="U761" s="60">
        <f>+AH761-T761</f>
        <v>0</v>
      </c>
      <c r="V761" t="s">
        <v>856</v>
      </c>
      <c r="W761" t="s">
        <v>1050</v>
      </c>
      <c r="X761" t="s">
        <v>1929</v>
      </c>
      <c r="Y761">
        <v>18</v>
      </c>
      <c r="Z761" s="33">
        <v>120000</v>
      </c>
      <c r="AA761">
        <v>0</v>
      </c>
      <c r="AB761" s="33">
        <v>120000</v>
      </c>
      <c r="AC761" s="33">
        <v>3444</v>
      </c>
      <c r="AD761" s="33">
        <v>16016.18</v>
      </c>
      <c r="AE761" s="33">
        <v>3648</v>
      </c>
      <c r="AF761" s="33">
        <v>5004.7700000000004</v>
      </c>
      <c r="AG761" s="33">
        <v>28112.95</v>
      </c>
      <c r="AH761" s="33">
        <v>91887.05</v>
      </c>
      <c r="AI761" s="33" t="s">
        <v>1977</v>
      </c>
      <c r="AJ761" s="33"/>
      <c r="AL761" s="35"/>
      <c r="AM761" s="35"/>
    </row>
    <row r="762" spans="1:39" ht="15.95" customHeight="1" x14ac:dyDescent="0.25">
      <c r="A762" s="11">
        <f t="shared" si="12"/>
        <v>741</v>
      </c>
      <c r="B762" s="12" t="s">
        <v>401</v>
      </c>
      <c r="C762" s="13" t="s">
        <v>857</v>
      </c>
      <c r="D762" s="13" t="s">
        <v>1050</v>
      </c>
      <c r="E762" s="13" t="s">
        <v>29</v>
      </c>
      <c r="F762" s="13" t="s">
        <v>35</v>
      </c>
      <c r="G762" s="14">
        <v>120000</v>
      </c>
      <c r="H762" s="14">
        <v>16809.87</v>
      </c>
      <c r="I762" s="14">
        <v>0</v>
      </c>
      <c r="J762" s="14">
        <f>+G762*2.87%</f>
        <v>3444</v>
      </c>
      <c r="K762" s="14">
        <f>G762*7.1%</f>
        <v>8520</v>
      </c>
      <c r="L762" s="14">
        <f>G762*1.15%</f>
        <v>1380</v>
      </c>
      <c r="M762" s="14">
        <f>+G762*3.04%</f>
        <v>3648</v>
      </c>
      <c r="N762" s="14">
        <f>G762*7.09%</f>
        <v>8508</v>
      </c>
      <c r="O762" s="14">
        <v>0</v>
      </c>
      <c r="P762" s="14">
        <f>J762+K762+L762+M762+N762</f>
        <v>25500</v>
      </c>
      <c r="Q762" s="14">
        <f>+AF762</f>
        <v>23854</v>
      </c>
      <c r="R762" s="14">
        <f>+J762+M762+O762+Q762+H762+I762</f>
        <v>47755.869999999995</v>
      </c>
      <c r="S762" s="14">
        <f>+N762+L762+K762</f>
        <v>18408</v>
      </c>
      <c r="T762" s="14">
        <f>+G762-R762</f>
        <v>72244.13</v>
      </c>
      <c r="U762" s="60">
        <f>+AH762-T762</f>
        <v>0</v>
      </c>
      <c r="V762" t="s">
        <v>857</v>
      </c>
      <c r="W762" t="s">
        <v>1050</v>
      </c>
      <c r="X762" t="s">
        <v>1946</v>
      </c>
      <c r="Y762">
        <v>4</v>
      </c>
      <c r="Z762" s="33">
        <v>120000</v>
      </c>
      <c r="AA762">
        <v>0</v>
      </c>
      <c r="AB762" s="33">
        <v>120000</v>
      </c>
      <c r="AC762" s="33">
        <v>3444</v>
      </c>
      <c r="AD762" s="33">
        <v>16809.87</v>
      </c>
      <c r="AE762" s="33">
        <v>3648</v>
      </c>
      <c r="AF762" s="33">
        <v>23854</v>
      </c>
      <c r="AG762" s="33">
        <v>47755.87</v>
      </c>
      <c r="AH762" s="33">
        <v>72244.13</v>
      </c>
      <c r="AI762" s="33" t="s">
        <v>1977</v>
      </c>
      <c r="AJ762" s="33"/>
      <c r="AL762" s="35"/>
      <c r="AM762" s="35"/>
    </row>
    <row r="763" spans="1:39" ht="15.95" customHeight="1" x14ac:dyDescent="0.25">
      <c r="A763" s="11">
        <f t="shared" si="12"/>
        <v>742</v>
      </c>
      <c r="B763" s="12" t="s">
        <v>401</v>
      </c>
      <c r="C763" s="13" t="s">
        <v>858</v>
      </c>
      <c r="D763" s="13" t="s">
        <v>1050</v>
      </c>
      <c r="E763" s="13" t="s">
        <v>29</v>
      </c>
      <c r="F763" s="13" t="s">
        <v>30</v>
      </c>
      <c r="G763" s="14">
        <v>120000</v>
      </c>
      <c r="H763" s="14">
        <v>16809.87</v>
      </c>
      <c r="I763" s="14">
        <v>0</v>
      </c>
      <c r="J763" s="14">
        <f>+G763*2.87%</f>
        <v>3444</v>
      </c>
      <c r="K763" s="14">
        <f>G763*7.1%</f>
        <v>8520</v>
      </c>
      <c r="L763" s="14">
        <f>G763*1.15%</f>
        <v>1380</v>
      </c>
      <c r="M763" s="14">
        <f>+G763*3.04%</f>
        <v>3648</v>
      </c>
      <c r="N763" s="14">
        <f>G763*7.09%</f>
        <v>8508</v>
      </c>
      <c r="O763" s="14">
        <v>0</v>
      </c>
      <c r="P763" s="14">
        <f>J763+K763+L763+M763+N763</f>
        <v>25500</v>
      </c>
      <c r="Q763" s="14">
        <f>+AF763</f>
        <v>1830.01</v>
      </c>
      <c r="R763" s="14">
        <f>+J763+M763+O763+Q763+H763+I763</f>
        <v>25731.879999999997</v>
      </c>
      <c r="S763" s="14">
        <f>+N763+L763+K763</f>
        <v>18408</v>
      </c>
      <c r="T763" s="14">
        <f>+G763-R763</f>
        <v>94268.12</v>
      </c>
      <c r="U763" s="60">
        <f>+AH763-T763</f>
        <v>0</v>
      </c>
      <c r="V763" t="s">
        <v>858</v>
      </c>
      <c r="W763" t="s">
        <v>1050</v>
      </c>
      <c r="X763" t="s">
        <v>1918</v>
      </c>
      <c r="Y763">
        <v>19</v>
      </c>
      <c r="Z763" s="33">
        <v>120000</v>
      </c>
      <c r="AA763">
        <v>0</v>
      </c>
      <c r="AB763" s="33">
        <v>120000</v>
      </c>
      <c r="AC763" s="33">
        <v>3444</v>
      </c>
      <c r="AD763" s="33">
        <v>16809.87</v>
      </c>
      <c r="AE763" s="33">
        <v>3648</v>
      </c>
      <c r="AF763" s="33">
        <v>1830.01</v>
      </c>
      <c r="AG763" s="33">
        <v>25731.88</v>
      </c>
      <c r="AH763" s="33">
        <v>94268.12</v>
      </c>
      <c r="AI763" s="33" t="s">
        <v>1977</v>
      </c>
      <c r="AJ763" s="33"/>
      <c r="AL763" s="35"/>
      <c r="AM763" s="35"/>
    </row>
    <row r="764" spans="1:39" ht="15.95" customHeight="1" x14ac:dyDescent="0.25">
      <c r="A764" s="11">
        <f t="shared" si="12"/>
        <v>743</v>
      </c>
      <c r="B764" s="12" t="s">
        <v>401</v>
      </c>
      <c r="C764" s="13" t="s">
        <v>859</v>
      </c>
      <c r="D764" s="13" t="s">
        <v>298</v>
      </c>
      <c r="E764" s="13" t="s">
        <v>29</v>
      </c>
      <c r="F764" s="13" t="s">
        <v>30</v>
      </c>
      <c r="G764" s="14">
        <v>40331.370000000003</v>
      </c>
      <c r="H764" s="14">
        <v>489.42</v>
      </c>
      <c r="I764" s="14">
        <v>0</v>
      </c>
      <c r="J764" s="14">
        <f>+G764*2.87%</f>
        <v>1157.510319</v>
      </c>
      <c r="K764" s="14">
        <f>G764*7.1%</f>
        <v>2863.52727</v>
      </c>
      <c r="L764" s="14">
        <f>G764*1.15%</f>
        <v>463.81075500000003</v>
      </c>
      <c r="M764" s="14">
        <f>+G764*3.04%</f>
        <v>1226.073648</v>
      </c>
      <c r="N764" s="14">
        <f>G764*7.09%</f>
        <v>2859.4941330000006</v>
      </c>
      <c r="O764" s="14">
        <v>0</v>
      </c>
      <c r="P764" s="14">
        <f>J764+K764+L764+M764+N764</f>
        <v>8570.4161249999997</v>
      </c>
      <c r="Q764" s="14">
        <f>+AF764</f>
        <v>1255.94</v>
      </c>
      <c r="R764" s="14">
        <f>+J764+M764+O764+Q764+H764+I764</f>
        <v>4128.9439670000002</v>
      </c>
      <c r="S764" s="14">
        <f>+N764+L764+K764</f>
        <v>6186.8321580000011</v>
      </c>
      <c r="T764" s="14">
        <f>+G764-R764</f>
        <v>36202.426033000003</v>
      </c>
      <c r="U764" s="60">
        <f>+AH764-T764</f>
        <v>3.9669999969191849E-3</v>
      </c>
      <c r="V764" t="s">
        <v>859</v>
      </c>
      <c r="W764" t="s">
        <v>298</v>
      </c>
      <c r="X764" t="s">
        <v>1483</v>
      </c>
      <c r="Y764">
        <v>3</v>
      </c>
      <c r="Z764" s="33">
        <v>40331.370000000003</v>
      </c>
      <c r="AA764">
        <v>0</v>
      </c>
      <c r="AB764" s="33">
        <v>40331.370000000003</v>
      </c>
      <c r="AC764" s="33">
        <v>1157.51</v>
      </c>
      <c r="AD764">
        <v>489.42</v>
      </c>
      <c r="AE764" s="33">
        <v>1226.07</v>
      </c>
      <c r="AF764" s="33">
        <v>1255.94</v>
      </c>
      <c r="AG764" s="33">
        <v>4128.9399999999996</v>
      </c>
      <c r="AH764" s="33">
        <v>36202.43</v>
      </c>
      <c r="AI764" s="33" t="s">
        <v>1975</v>
      </c>
      <c r="AJ764" s="33"/>
      <c r="AL764" s="35"/>
      <c r="AM764" s="35"/>
    </row>
    <row r="765" spans="1:39" ht="15.95" customHeight="1" x14ac:dyDescent="0.25">
      <c r="A765" s="11">
        <f t="shared" si="12"/>
        <v>744</v>
      </c>
      <c r="B765" s="12" t="s">
        <v>417</v>
      </c>
      <c r="C765" s="13" t="s">
        <v>860</v>
      </c>
      <c r="D765" s="13" t="s">
        <v>292</v>
      </c>
      <c r="E765" s="13" t="s">
        <v>44</v>
      </c>
      <c r="F765" s="13" t="s">
        <v>30</v>
      </c>
      <c r="G765" s="14">
        <v>45000</v>
      </c>
      <c r="H765" s="14">
        <v>1148.33</v>
      </c>
      <c r="I765" s="14">
        <v>0</v>
      </c>
      <c r="J765" s="14">
        <f>+G765*2.87%</f>
        <v>1291.5</v>
      </c>
      <c r="K765" s="14">
        <f>G765*7.1%</f>
        <v>3194.9999999999995</v>
      </c>
      <c r="L765" s="14">
        <f>G765*1.15%</f>
        <v>517.5</v>
      </c>
      <c r="M765" s="14">
        <f>+G765*3.04%</f>
        <v>1368</v>
      </c>
      <c r="N765" s="14">
        <f>G765*7.09%</f>
        <v>3190.5</v>
      </c>
      <c r="O765" s="14">
        <v>0</v>
      </c>
      <c r="P765" s="14">
        <f>J765+K765+L765+M765+N765</f>
        <v>9562.5</v>
      </c>
      <c r="Q765" s="14">
        <f>+AF765</f>
        <v>0</v>
      </c>
      <c r="R765" s="14">
        <f>+J765+M765+O765+Q765+H765+I765</f>
        <v>3807.83</v>
      </c>
      <c r="S765" s="14">
        <f>+N765+L765+K765</f>
        <v>6903</v>
      </c>
      <c r="T765" s="14">
        <f>+G765-R765</f>
        <v>41192.17</v>
      </c>
      <c r="U765" s="60">
        <f>+AH765-T765</f>
        <v>0</v>
      </c>
      <c r="V765" t="s">
        <v>860</v>
      </c>
      <c r="W765" t="s">
        <v>292</v>
      </c>
      <c r="X765" t="s">
        <v>1709</v>
      </c>
      <c r="Y765">
        <v>3</v>
      </c>
      <c r="Z765" s="33">
        <v>45000</v>
      </c>
      <c r="AA765">
        <v>0</v>
      </c>
      <c r="AB765" s="33">
        <v>45000</v>
      </c>
      <c r="AC765" s="33">
        <v>1291.5</v>
      </c>
      <c r="AD765" s="33">
        <v>1148.33</v>
      </c>
      <c r="AE765" s="33">
        <v>1368</v>
      </c>
      <c r="AF765">
        <v>0</v>
      </c>
      <c r="AG765" s="33">
        <v>3807.83</v>
      </c>
      <c r="AH765" s="33">
        <v>41192.17</v>
      </c>
      <c r="AI765" s="33" t="s">
        <v>1975</v>
      </c>
      <c r="AJ765" s="33"/>
      <c r="AL765" s="35"/>
      <c r="AM765" s="35"/>
    </row>
    <row r="766" spans="1:39" ht="15.95" customHeight="1" x14ac:dyDescent="0.25">
      <c r="A766" s="11">
        <f t="shared" si="12"/>
        <v>745</v>
      </c>
      <c r="B766" s="12" t="s">
        <v>417</v>
      </c>
      <c r="C766" s="13" t="s">
        <v>861</v>
      </c>
      <c r="D766" s="13" t="s">
        <v>298</v>
      </c>
      <c r="E766" s="13" t="s">
        <v>29</v>
      </c>
      <c r="F766" s="13" t="s">
        <v>30</v>
      </c>
      <c r="G766" s="14">
        <v>34500</v>
      </c>
      <c r="H766" s="14">
        <v>0</v>
      </c>
      <c r="I766" s="14">
        <v>0</v>
      </c>
      <c r="J766" s="14">
        <f>+G766*2.87%</f>
        <v>990.15</v>
      </c>
      <c r="K766" s="14">
        <f>G766*7.1%</f>
        <v>2449.5</v>
      </c>
      <c r="L766" s="14">
        <f>G766*1.15%</f>
        <v>396.75</v>
      </c>
      <c r="M766" s="14">
        <f>+G766*3.04%</f>
        <v>1048.8</v>
      </c>
      <c r="N766" s="14">
        <f>G766*7.09%</f>
        <v>2446.0500000000002</v>
      </c>
      <c r="O766" s="14">
        <v>0</v>
      </c>
      <c r="P766" s="14">
        <f>J766+K766+L766+M766+N766</f>
        <v>7331.25</v>
      </c>
      <c r="Q766" s="14">
        <f>+AF766</f>
        <v>17625.07</v>
      </c>
      <c r="R766" s="14">
        <f>+J766+M766+O766+Q766+H766+I766</f>
        <v>19664.02</v>
      </c>
      <c r="S766" s="14">
        <f>+N766+L766+K766</f>
        <v>5292.3</v>
      </c>
      <c r="T766" s="14">
        <f>+G766-R766</f>
        <v>14835.98</v>
      </c>
      <c r="U766" s="60">
        <f>+AH766-T766</f>
        <v>0</v>
      </c>
      <c r="V766" t="s">
        <v>861</v>
      </c>
      <c r="W766" t="s">
        <v>298</v>
      </c>
      <c r="X766" t="s">
        <v>1572</v>
      </c>
      <c r="Y766">
        <v>1</v>
      </c>
      <c r="Z766" s="33">
        <v>34500</v>
      </c>
      <c r="AA766">
        <v>0</v>
      </c>
      <c r="AB766" s="33">
        <v>34500</v>
      </c>
      <c r="AC766">
        <v>990.15</v>
      </c>
      <c r="AD766">
        <v>0</v>
      </c>
      <c r="AE766" s="33">
        <v>1048.8</v>
      </c>
      <c r="AF766" s="33">
        <v>17625.07</v>
      </c>
      <c r="AG766" s="33">
        <v>19664.02</v>
      </c>
      <c r="AH766" s="33">
        <v>14835.98</v>
      </c>
      <c r="AI766" s="33" t="s">
        <v>1975</v>
      </c>
      <c r="AJ766" s="33"/>
      <c r="AL766" s="35"/>
      <c r="AM766" s="35"/>
    </row>
    <row r="767" spans="1:39" ht="15.95" customHeight="1" x14ac:dyDescent="0.25">
      <c r="A767" s="11">
        <f t="shared" si="12"/>
        <v>746</v>
      </c>
      <c r="B767" s="12" t="s">
        <v>739</v>
      </c>
      <c r="C767" s="13" t="s">
        <v>862</v>
      </c>
      <c r="D767" s="13" t="s">
        <v>298</v>
      </c>
      <c r="E767" s="13" t="s">
        <v>44</v>
      </c>
      <c r="F767" s="13" t="s">
        <v>30</v>
      </c>
      <c r="G767" s="14">
        <v>34500</v>
      </c>
      <c r="H767" s="14">
        <v>0</v>
      </c>
      <c r="I767" s="14">
        <v>0</v>
      </c>
      <c r="J767" s="14">
        <f>+G767*2.87%</f>
        <v>990.15</v>
      </c>
      <c r="K767" s="14">
        <f>G767*7.1%</f>
        <v>2449.5</v>
      </c>
      <c r="L767" s="14">
        <f>G767*1.15%</f>
        <v>396.75</v>
      </c>
      <c r="M767" s="14">
        <f>+G767*3.04%</f>
        <v>1048.8</v>
      </c>
      <c r="N767" s="14">
        <f>G767*7.09%</f>
        <v>2446.0500000000002</v>
      </c>
      <c r="O767" s="14">
        <v>1587.38</v>
      </c>
      <c r="P767" s="14">
        <f>J767+K767+L767+M767+N767</f>
        <v>7331.25</v>
      </c>
      <c r="Q767" s="14">
        <v>9634</v>
      </c>
      <c r="R767" s="14">
        <f>+J767+M767+O767+Q767+H767+I767</f>
        <v>13260.33</v>
      </c>
      <c r="S767" s="14">
        <f>+N767+L767+K767</f>
        <v>5292.3</v>
      </c>
      <c r="T767" s="14">
        <f>+G767-R767</f>
        <v>21239.67</v>
      </c>
      <c r="U767" s="60">
        <f>+AH767-T767</f>
        <v>0</v>
      </c>
      <c r="V767" t="s">
        <v>862</v>
      </c>
      <c r="W767" t="s">
        <v>298</v>
      </c>
      <c r="X767" t="s">
        <v>1548</v>
      </c>
      <c r="Y767">
        <v>2</v>
      </c>
      <c r="Z767" s="33">
        <v>34500</v>
      </c>
      <c r="AA767">
        <v>0</v>
      </c>
      <c r="AB767" s="33">
        <v>34500</v>
      </c>
      <c r="AC767">
        <v>990.15</v>
      </c>
      <c r="AD767">
        <v>0</v>
      </c>
      <c r="AE767" s="33">
        <v>1048.8</v>
      </c>
      <c r="AF767" s="33">
        <v>11221.38</v>
      </c>
      <c r="AG767" s="33">
        <v>13260.33</v>
      </c>
      <c r="AH767" s="33">
        <v>21239.67</v>
      </c>
      <c r="AI767" s="33" t="s">
        <v>1975</v>
      </c>
      <c r="AJ767" s="33"/>
      <c r="AL767" s="35"/>
      <c r="AM767" s="35"/>
    </row>
    <row r="768" spans="1:39" ht="15.95" customHeight="1" x14ac:dyDescent="0.25">
      <c r="A768" s="11">
        <f t="shared" si="12"/>
        <v>747</v>
      </c>
      <c r="B768" s="12" t="s">
        <v>739</v>
      </c>
      <c r="C768" s="13" t="s">
        <v>863</v>
      </c>
      <c r="D768" s="13" t="s">
        <v>358</v>
      </c>
      <c r="E768" s="13" t="s">
        <v>29</v>
      </c>
      <c r="F768" s="13" t="s">
        <v>30</v>
      </c>
      <c r="G768" s="14">
        <v>30000</v>
      </c>
      <c r="H768" s="14">
        <v>0</v>
      </c>
      <c r="I768" s="14">
        <v>0</v>
      </c>
      <c r="J768" s="14">
        <f>+G768*2.87%</f>
        <v>861</v>
      </c>
      <c r="K768" s="14">
        <f>G768*7.1%</f>
        <v>2130</v>
      </c>
      <c r="L768" s="14">
        <f>G768*1.15%</f>
        <v>345</v>
      </c>
      <c r="M768" s="14">
        <f>+G768*3.04%</f>
        <v>912</v>
      </c>
      <c r="N768" s="14">
        <f>G768*7.09%</f>
        <v>2127</v>
      </c>
      <c r="O768" s="14">
        <v>0</v>
      </c>
      <c r="P768" s="14">
        <f>J768+K768+L768+M768+N768</f>
        <v>6375</v>
      </c>
      <c r="Q768" s="14">
        <f>+AF768</f>
        <v>0</v>
      </c>
      <c r="R768" s="14">
        <f>+J768+M768+O768+Q768+H768+I768</f>
        <v>1773</v>
      </c>
      <c r="S768" s="14">
        <f>+N768+L768+K768</f>
        <v>4602</v>
      </c>
      <c r="T768" s="14">
        <f>+G768-R768</f>
        <v>28227</v>
      </c>
      <c r="U768" s="60">
        <f>+AH768-T768</f>
        <v>0</v>
      </c>
      <c r="V768" t="s">
        <v>863</v>
      </c>
      <c r="W768" t="s">
        <v>358</v>
      </c>
      <c r="X768" t="s">
        <v>1800</v>
      </c>
      <c r="Y768">
        <v>6</v>
      </c>
      <c r="Z768" s="33">
        <v>30000</v>
      </c>
      <c r="AA768">
        <v>0</v>
      </c>
      <c r="AB768" s="33">
        <v>30000</v>
      </c>
      <c r="AC768">
        <v>861</v>
      </c>
      <c r="AD768">
        <v>0</v>
      </c>
      <c r="AE768">
        <v>912</v>
      </c>
      <c r="AF768">
        <v>0</v>
      </c>
      <c r="AG768" s="33">
        <v>1773</v>
      </c>
      <c r="AH768" s="33">
        <v>28227</v>
      </c>
      <c r="AI768" s="33" t="s">
        <v>1975</v>
      </c>
      <c r="AJ768" s="33"/>
      <c r="AL768" s="35"/>
      <c r="AM768" s="35"/>
    </row>
    <row r="769" spans="1:39" ht="15.95" customHeight="1" x14ac:dyDescent="0.25">
      <c r="A769" s="11">
        <f t="shared" si="12"/>
        <v>748</v>
      </c>
      <c r="B769" s="12" t="s">
        <v>739</v>
      </c>
      <c r="C769" s="13" t="s">
        <v>864</v>
      </c>
      <c r="D769" s="13" t="s">
        <v>32</v>
      </c>
      <c r="E769" s="13" t="s">
        <v>29</v>
      </c>
      <c r="F769" s="13" t="s">
        <v>30</v>
      </c>
      <c r="G769" s="14">
        <v>30000</v>
      </c>
      <c r="H769" s="14">
        <v>0</v>
      </c>
      <c r="I769" s="14">
        <v>0</v>
      </c>
      <c r="J769" s="14">
        <f>+G769*2.87%</f>
        <v>861</v>
      </c>
      <c r="K769" s="14">
        <f>G769*7.1%</f>
        <v>2130</v>
      </c>
      <c r="L769" s="14">
        <f>G769*1.15%</f>
        <v>345</v>
      </c>
      <c r="M769" s="14">
        <f>+G769*3.04%</f>
        <v>912</v>
      </c>
      <c r="N769" s="14">
        <f>G769*7.09%</f>
        <v>2127</v>
      </c>
      <c r="O769" s="14">
        <v>0</v>
      </c>
      <c r="P769" s="14">
        <f>J769+K769+L769+M769+N769</f>
        <v>6375</v>
      </c>
      <c r="Q769" s="14">
        <f>+AF769</f>
        <v>0</v>
      </c>
      <c r="R769" s="14">
        <f>+J769+M769+O769+Q769+H769+I769</f>
        <v>1773</v>
      </c>
      <c r="S769" s="14">
        <f>+N769+L769+K769</f>
        <v>4602</v>
      </c>
      <c r="T769" s="14">
        <f>+G769-R769</f>
        <v>28227</v>
      </c>
      <c r="U769" s="60">
        <f>+AH769-T769</f>
        <v>0</v>
      </c>
      <c r="V769" t="s">
        <v>864</v>
      </c>
      <c r="W769" t="s">
        <v>32</v>
      </c>
      <c r="X769" t="s">
        <v>1629</v>
      </c>
      <c r="Y769">
        <v>15</v>
      </c>
      <c r="Z769" s="33">
        <v>30000</v>
      </c>
      <c r="AA769">
        <v>0</v>
      </c>
      <c r="AB769" s="33">
        <v>30000</v>
      </c>
      <c r="AC769">
        <v>861</v>
      </c>
      <c r="AD769">
        <v>0</v>
      </c>
      <c r="AE769">
        <v>912</v>
      </c>
      <c r="AF769">
        <v>0</v>
      </c>
      <c r="AG769" s="33">
        <v>1773</v>
      </c>
      <c r="AH769" s="33">
        <v>28227</v>
      </c>
      <c r="AI769" s="33" t="s">
        <v>1975</v>
      </c>
      <c r="AJ769" s="33"/>
      <c r="AL769" s="35"/>
      <c r="AM769" s="35"/>
    </row>
    <row r="770" spans="1:39" ht="15.95" customHeight="1" x14ac:dyDescent="0.25">
      <c r="A770" s="11">
        <f t="shared" si="12"/>
        <v>749</v>
      </c>
      <c r="B770" s="12" t="s">
        <v>739</v>
      </c>
      <c r="C770" s="13" t="s">
        <v>865</v>
      </c>
      <c r="D770" s="13" t="s">
        <v>140</v>
      </c>
      <c r="E770" s="13" t="s">
        <v>44</v>
      </c>
      <c r="F770" s="13" t="s">
        <v>35</v>
      </c>
      <c r="G770" s="14">
        <v>60000</v>
      </c>
      <c r="H770" s="14">
        <v>2851.72</v>
      </c>
      <c r="I770" s="14">
        <v>0</v>
      </c>
      <c r="J770" s="14">
        <f>+G770*2.87%</f>
        <v>1722</v>
      </c>
      <c r="K770" s="14">
        <f>G770*7.1%</f>
        <v>4260</v>
      </c>
      <c r="L770" s="14">
        <f>G770*1.15%</f>
        <v>690</v>
      </c>
      <c r="M770" s="14">
        <f>+G770*3.04%</f>
        <v>1824</v>
      </c>
      <c r="N770" s="14">
        <f>G770*7.09%</f>
        <v>4254</v>
      </c>
      <c r="O770" s="14">
        <f>1587.38*2</f>
        <v>3174.76</v>
      </c>
      <c r="P770" s="14">
        <f>J770+K770+L770+M770+N770</f>
        <v>12750</v>
      </c>
      <c r="Q770" s="14">
        <v>33316.369999999995</v>
      </c>
      <c r="R770" s="14">
        <f>+J770+M770+O770+Q770+H770+I770</f>
        <v>42888.85</v>
      </c>
      <c r="S770" s="14">
        <f>+N770+L770+K770</f>
        <v>9204</v>
      </c>
      <c r="T770" s="14">
        <f>+G770-R770</f>
        <v>17111.150000000001</v>
      </c>
      <c r="U770" s="60">
        <f>+AH770-T770</f>
        <v>0</v>
      </c>
      <c r="V770" t="s">
        <v>865</v>
      </c>
      <c r="W770" t="s">
        <v>140</v>
      </c>
      <c r="X770" t="s">
        <v>1631</v>
      </c>
      <c r="Y770">
        <v>1</v>
      </c>
      <c r="Z770" s="33">
        <v>60000</v>
      </c>
      <c r="AA770">
        <v>0</v>
      </c>
      <c r="AB770" s="33">
        <v>60000</v>
      </c>
      <c r="AC770" s="33">
        <v>1722</v>
      </c>
      <c r="AD770" s="33">
        <v>2851.72</v>
      </c>
      <c r="AE770" s="33">
        <v>1824</v>
      </c>
      <c r="AF770" s="33">
        <v>36491.129999999997</v>
      </c>
      <c r="AG770" s="33">
        <v>42888.85</v>
      </c>
      <c r="AH770" s="33">
        <v>17111.150000000001</v>
      </c>
      <c r="AI770" s="33" t="s">
        <v>1975</v>
      </c>
      <c r="AJ770" s="33"/>
      <c r="AL770" s="35"/>
      <c r="AM770" s="35"/>
    </row>
    <row r="771" spans="1:39" s="3" customFormat="1" ht="15" x14ac:dyDescent="0.25">
      <c r="A771" s="11">
        <f t="shared" si="12"/>
        <v>750</v>
      </c>
      <c r="B771" s="12" t="s">
        <v>739</v>
      </c>
      <c r="C771" s="13" t="s">
        <v>866</v>
      </c>
      <c r="D771" s="13" t="s">
        <v>298</v>
      </c>
      <c r="E771" s="13" t="s">
        <v>44</v>
      </c>
      <c r="F771" s="13" t="s">
        <v>30</v>
      </c>
      <c r="G771" s="14">
        <v>34500</v>
      </c>
      <c r="H771" s="14">
        <v>0</v>
      </c>
      <c r="I771" s="14">
        <v>0</v>
      </c>
      <c r="J771" s="14">
        <f>+G771*2.87%</f>
        <v>990.15</v>
      </c>
      <c r="K771" s="14">
        <f>G771*7.1%</f>
        <v>2449.5</v>
      </c>
      <c r="L771" s="14">
        <f>G771*1.15%</f>
        <v>396.75</v>
      </c>
      <c r="M771" s="14">
        <f>+G771*3.04%</f>
        <v>1048.8</v>
      </c>
      <c r="N771" s="14">
        <f>G771*7.09%</f>
        <v>2446.0500000000002</v>
      </c>
      <c r="O771" s="14">
        <v>0</v>
      </c>
      <c r="P771" s="14">
        <f>J771+K771+L771+M771+N771</f>
        <v>7331.25</v>
      </c>
      <c r="Q771" s="14">
        <f>+AF771</f>
        <v>0</v>
      </c>
      <c r="R771" s="14">
        <f>+J771+M771+O771+Q771+H771+I771</f>
        <v>2038.9499999999998</v>
      </c>
      <c r="S771" s="14">
        <f>+N771+L771+K771</f>
        <v>5292.3</v>
      </c>
      <c r="T771" s="14">
        <f>+G771-R771</f>
        <v>32461.05</v>
      </c>
      <c r="U771" s="60">
        <f>+AH771-T771</f>
        <v>0</v>
      </c>
      <c r="V771" t="s">
        <v>866</v>
      </c>
      <c r="W771" t="s">
        <v>298</v>
      </c>
      <c r="X771" t="s">
        <v>1627</v>
      </c>
      <c r="Y771">
        <v>3</v>
      </c>
      <c r="Z771" s="33">
        <v>34500</v>
      </c>
      <c r="AA771">
        <v>0</v>
      </c>
      <c r="AB771" s="33">
        <v>34500</v>
      </c>
      <c r="AC771">
        <v>990.15</v>
      </c>
      <c r="AD771">
        <v>0</v>
      </c>
      <c r="AE771" s="33">
        <v>1048.8</v>
      </c>
      <c r="AF771">
        <v>0</v>
      </c>
      <c r="AG771" s="33">
        <v>2038.95</v>
      </c>
      <c r="AH771" s="33">
        <v>32461.05</v>
      </c>
      <c r="AI771" s="33" t="s">
        <v>1975</v>
      </c>
      <c r="AJ771" s="33"/>
      <c r="AK771" s="7"/>
      <c r="AL771" s="35"/>
      <c r="AM771" s="35"/>
    </row>
    <row r="772" spans="1:39" s="3" customFormat="1" ht="12.75" customHeight="1" x14ac:dyDescent="0.25">
      <c r="A772" s="11">
        <f t="shared" si="12"/>
        <v>751</v>
      </c>
      <c r="B772" s="12" t="s">
        <v>739</v>
      </c>
      <c r="C772" s="13" t="s">
        <v>867</v>
      </c>
      <c r="D772" s="13" t="s">
        <v>358</v>
      </c>
      <c r="E772" s="13" t="s">
        <v>29</v>
      </c>
      <c r="F772" s="13" t="s">
        <v>30</v>
      </c>
      <c r="G772" s="14">
        <v>30000</v>
      </c>
      <c r="H772" s="14">
        <v>0</v>
      </c>
      <c r="I772" s="14">
        <v>0</v>
      </c>
      <c r="J772" s="14">
        <f>+G772*2.87%</f>
        <v>861</v>
      </c>
      <c r="K772" s="14">
        <f>G772*7.1%</f>
        <v>2130</v>
      </c>
      <c r="L772" s="14">
        <f>G772*1.15%</f>
        <v>345</v>
      </c>
      <c r="M772" s="14">
        <f>+G772*3.04%</f>
        <v>912</v>
      </c>
      <c r="N772" s="14">
        <f>G772*7.09%</f>
        <v>2127</v>
      </c>
      <c r="O772" s="14">
        <v>0</v>
      </c>
      <c r="P772" s="14">
        <f>J772+K772+L772+M772+N772</f>
        <v>6375</v>
      </c>
      <c r="Q772" s="14">
        <f>+AF772</f>
        <v>0</v>
      </c>
      <c r="R772" s="14">
        <f>+J772+M772+O772+Q772+H772+I772</f>
        <v>1773</v>
      </c>
      <c r="S772" s="14">
        <f>+N772+L772+K772</f>
        <v>4602</v>
      </c>
      <c r="T772" s="14">
        <f>+G772-R772</f>
        <v>28227</v>
      </c>
      <c r="U772" s="60">
        <f>+AH772-T772</f>
        <v>0</v>
      </c>
      <c r="V772" t="s">
        <v>867</v>
      </c>
      <c r="W772" t="s">
        <v>358</v>
      </c>
      <c r="X772" t="s">
        <v>1517</v>
      </c>
      <c r="Y772">
        <v>7</v>
      </c>
      <c r="Z772" s="33">
        <v>30000</v>
      </c>
      <c r="AA772">
        <v>0</v>
      </c>
      <c r="AB772" s="33">
        <v>30000</v>
      </c>
      <c r="AC772">
        <v>861</v>
      </c>
      <c r="AD772">
        <v>0</v>
      </c>
      <c r="AE772">
        <v>912</v>
      </c>
      <c r="AF772">
        <v>0</v>
      </c>
      <c r="AG772" s="33">
        <v>1773</v>
      </c>
      <c r="AH772" s="33">
        <v>28227</v>
      </c>
      <c r="AI772" s="33" t="s">
        <v>1975</v>
      </c>
      <c r="AJ772" s="33"/>
      <c r="AK772" s="7"/>
      <c r="AL772" s="35"/>
      <c r="AM772" s="35"/>
    </row>
    <row r="773" spans="1:39" ht="15.95" customHeight="1" x14ac:dyDescent="0.25">
      <c r="A773" s="11">
        <f t="shared" si="12"/>
        <v>752</v>
      </c>
      <c r="B773" s="12" t="s">
        <v>980</v>
      </c>
      <c r="C773" s="13" t="s">
        <v>868</v>
      </c>
      <c r="D773" s="13" t="s">
        <v>32</v>
      </c>
      <c r="E773" s="13" t="s">
        <v>29</v>
      </c>
      <c r="F773" s="13" t="s">
        <v>30</v>
      </c>
      <c r="G773" s="14">
        <v>30000</v>
      </c>
      <c r="H773" s="14">
        <v>0</v>
      </c>
      <c r="I773" s="14">
        <v>0</v>
      </c>
      <c r="J773" s="14">
        <f>+G773*2.87%</f>
        <v>861</v>
      </c>
      <c r="K773" s="14">
        <f>G773*7.1%</f>
        <v>2130</v>
      </c>
      <c r="L773" s="14">
        <f>G773*1.15%</f>
        <v>345</v>
      </c>
      <c r="M773" s="14">
        <f>+G773*3.04%</f>
        <v>912</v>
      </c>
      <c r="N773" s="14">
        <f>G773*7.09%</f>
        <v>2127</v>
      </c>
      <c r="O773" s="14">
        <v>0</v>
      </c>
      <c r="P773" s="14">
        <f>J773+K773+L773+M773+N773</f>
        <v>6375</v>
      </c>
      <c r="Q773" s="14">
        <f>+AF773</f>
        <v>0</v>
      </c>
      <c r="R773" s="14">
        <f>+J773+M773+O773+Q773+H773+I773</f>
        <v>1773</v>
      </c>
      <c r="S773" s="14">
        <f>+N773+L773+K773</f>
        <v>4602</v>
      </c>
      <c r="T773" s="14">
        <f>+G773-R773</f>
        <v>28227</v>
      </c>
      <c r="U773" s="60">
        <f>+AH773-T773</f>
        <v>0</v>
      </c>
      <c r="V773" t="s">
        <v>868</v>
      </c>
      <c r="W773" t="s">
        <v>32</v>
      </c>
      <c r="X773" t="s">
        <v>1707</v>
      </c>
      <c r="Y773">
        <v>1</v>
      </c>
      <c r="Z773" s="33">
        <v>30000</v>
      </c>
      <c r="AA773">
        <v>0</v>
      </c>
      <c r="AB773" s="33">
        <v>30000</v>
      </c>
      <c r="AC773">
        <v>861</v>
      </c>
      <c r="AD773">
        <v>0</v>
      </c>
      <c r="AE773">
        <v>912</v>
      </c>
      <c r="AF773">
        <v>0</v>
      </c>
      <c r="AG773" s="33">
        <v>1773</v>
      </c>
      <c r="AH773" s="33">
        <v>28227</v>
      </c>
      <c r="AI773" s="33" t="s">
        <v>1975</v>
      </c>
      <c r="AJ773" s="33"/>
      <c r="AL773" s="35"/>
      <c r="AM773" s="35"/>
    </row>
    <row r="774" spans="1:39" ht="15.95" customHeight="1" x14ac:dyDescent="0.25">
      <c r="A774" s="11">
        <f t="shared" si="12"/>
        <v>753</v>
      </c>
      <c r="B774" s="12" t="s">
        <v>869</v>
      </c>
      <c r="C774" s="13" t="s">
        <v>870</v>
      </c>
      <c r="D774" s="13" t="s">
        <v>32</v>
      </c>
      <c r="E774" s="13" t="s">
        <v>29</v>
      </c>
      <c r="F774" s="13" t="s">
        <v>30</v>
      </c>
      <c r="G774" s="14">
        <v>34500</v>
      </c>
      <c r="H774" s="14">
        <v>0</v>
      </c>
      <c r="I774" s="14">
        <v>0</v>
      </c>
      <c r="J774" s="14">
        <f>+G774*2.87%</f>
        <v>990.15</v>
      </c>
      <c r="K774" s="14">
        <f>G774*7.1%</f>
        <v>2449.5</v>
      </c>
      <c r="L774" s="14">
        <f>G774*1.15%</f>
        <v>396.75</v>
      </c>
      <c r="M774" s="14">
        <f>+G774*3.04%</f>
        <v>1048.8</v>
      </c>
      <c r="N774" s="14">
        <f>G774*7.09%</f>
        <v>2446.0500000000002</v>
      </c>
      <c r="O774" s="14">
        <v>0</v>
      </c>
      <c r="P774" s="14">
        <f>J774+K774+L774+M774+N774</f>
        <v>7331.25</v>
      </c>
      <c r="Q774" s="14">
        <f>+AF774</f>
        <v>0</v>
      </c>
      <c r="R774" s="14">
        <f>+J774+M774+O774+Q774+H774+I774</f>
        <v>2038.9499999999998</v>
      </c>
      <c r="S774" s="14">
        <f>+N774+L774+K774</f>
        <v>5292.3</v>
      </c>
      <c r="T774" s="14">
        <f>+G774-R774</f>
        <v>32461.05</v>
      </c>
      <c r="U774" s="60">
        <f>+AH774-T774</f>
        <v>0</v>
      </c>
      <c r="V774" t="s">
        <v>870</v>
      </c>
      <c r="W774" t="s">
        <v>32</v>
      </c>
      <c r="X774" t="s">
        <v>1618</v>
      </c>
      <c r="Y774">
        <v>7</v>
      </c>
      <c r="Z774" s="33">
        <v>34500</v>
      </c>
      <c r="AA774">
        <v>0</v>
      </c>
      <c r="AB774" s="33">
        <v>34500</v>
      </c>
      <c r="AC774">
        <v>990.15</v>
      </c>
      <c r="AD774">
        <v>0</v>
      </c>
      <c r="AE774" s="33">
        <v>1048.8</v>
      </c>
      <c r="AF774">
        <v>0</v>
      </c>
      <c r="AG774" s="33">
        <v>2038.95</v>
      </c>
      <c r="AH774" s="33">
        <v>32461.05</v>
      </c>
      <c r="AI774" s="33" t="s">
        <v>1975</v>
      </c>
      <c r="AJ774" s="33"/>
      <c r="AL774" s="35"/>
      <c r="AM774" s="35"/>
    </row>
    <row r="775" spans="1:39" ht="15.95" customHeight="1" x14ac:dyDescent="0.25">
      <c r="A775" s="11">
        <f t="shared" si="12"/>
        <v>754</v>
      </c>
      <c r="B775" s="12" t="s">
        <v>321</v>
      </c>
      <c r="C775" s="13" t="s">
        <v>871</v>
      </c>
      <c r="D775" s="13" t="s">
        <v>298</v>
      </c>
      <c r="E775" s="13" t="s">
        <v>29</v>
      </c>
      <c r="F775" s="13" t="s">
        <v>30</v>
      </c>
      <c r="G775" s="14">
        <v>34500</v>
      </c>
      <c r="H775" s="14">
        <v>0</v>
      </c>
      <c r="I775" s="14">
        <v>0</v>
      </c>
      <c r="J775" s="14">
        <f>+G775*2.87%</f>
        <v>990.15</v>
      </c>
      <c r="K775" s="14">
        <f>G775*7.1%</f>
        <v>2449.5</v>
      </c>
      <c r="L775" s="14">
        <f>G775*1.15%</f>
        <v>396.75</v>
      </c>
      <c r="M775" s="14">
        <f>+G775*3.04%</f>
        <v>1048.8</v>
      </c>
      <c r="N775" s="14">
        <f>G775*7.09%</f>
        <v>2446.0500000000002</v>
      </c>
      <c r="O775" s="14">
        <v>0</v>
      </c>
      <c r="P775" s="14">
        <f>J775+K775+L775+M775+N775</f>
        <v>7331.25</v>
      </c>
      <c r="Q775" s="14">
        <f>+AF775</f>
        <v>13683.23</v>
      </c>
      <c r="R775" s="14">
        <f>+J775+M775+O775+Q775+H775+I775</f>
        <v>15722.18</v>
      </c>
      <c r="S775" s="14">
        <f>+N775+L775+K775</f>
        <v>5292.3</v>
      </c>
      <c r="T775" s="14">
        <f>+G775-R775</f>
        <v>18777.82</v>
      </c>
      <c r="U775" s="60">
        <f>+AH775-T775</f>
        <v>0</v>
      </c>
      <c r="V775" t="s">
        <v>871</v>
      </c>
      <c r="W775" t="s">
        <v>298</v>
      </c>
      <c r="X775" t="s">
        <v>1571</v>
      </c>
      <c r="Y775">
        <v>1</v>
      </c>
      <c r="Z775" s="33">
        <v>34500</v>
      </c>
      <c r="AA775">
        <v>0</v>
      </c>
      <c r="AB775" s="33">
        <v>34500</v>
      </c>
      <c r="AC775">
        <v>990.15</v>
      </c>
      <c r="AD775">
        <v>0</v>
      </c>
      <c r="AE775" s="33">
        <v>1048.8</v>
      </c>
      <c r="AF775" s="33">
        <v>13683.23</v>
      </c>
      <c r="AG775" s="33">
        <v>15722.18</v>
      </c>
      <c r="AH775" s="33">
        <v>18777.82</v>
      </c>
      <c r="AI775" s="33" t="s">
        <v>1975</v>
      </c>
      <c r="AJ775" s="33"/>
      <c r="AL775" s="35"/>
      <c r="AM775" s="35"/>
    </row>
    <row r="776" spans="1:39" ht="15.95" customHeight="1" x14ac:dyDescent="0.25">
      <c r="A776" s="11">
        <f t="shared" si="12"/>
        <v>755</v>
      </c>
      <c r="B776" s="12" t="s">
        <v>872</v>
      </c>
      <c r="C776" s="13" t="s">
        <v>873</v>
      </c>
      <c r="D776" s="13" t="s">
        <v>298</v>
      </c>
      <c r="E776" s="13" t="s">
        <v>44</v>
      </c>
      <c r="F776" s="13" t="s">
        <v>30</v>
      </c>
      <c r="G776" s="14">
        <v>34500</v>
      </c>
      <c r="H776" s="14">
        <v>0</v>
      </c>
      <c r="I776" s="14">
        <v>0</v>
      </c>
      <c r="J776" s="14">
        <f>+G776*2.87%</f>
        <v>990.15</v>
      </c>
      <c r="K776" s="14">
        <f>G776*7.1%</f>
        <v>2449.5</v>
      </c>
      <c r="L776" s="14">
        <f>G776*1.15%</f>
        <v>396.75</v>
      </c>
      <c r="M776" s="14">
        <f>+G776*3.04%</f>
        <v>1048.8</v>
      </c>
      <c r="N776" s="14">
        <f>G776*7.09%</f>
        <v>2446.0500000000002</v>
      </c>
      <c r="O776" s="14">
        <v>0</v>
      </c>
      <c r="P776" s="14">
        <f>J776+K776+L776+M776+N776</f>
        <v>7331.25</v>
      </c>
      <c r="Q776" s="14">
        <f>+AF776</f>
        <v>3614.33</v>
      </c>
      <c r="R776" s="14">
        <f>+J776+M776+O776+Q776+H776+I776</f>
        <v>5653.28</v>
      </c>
      <c r="S776" s="14">
        <f>+N776+L776+K776</f>
        <v>5292.3</v>
      </c>
      <c r="T776" s="14">
        <f>+G776-R776</f>
        <v>28846.720000000001</v>
      </c>
      <c r="U776" s="60">
        <f>+AH776-T776</f>
        <v>0</v>
      </c>
      <c r="V776" t="s">
        <v>873</v>
      </c>
      <c r="W776" t="s">
        <v>298</v>
      </c>
      <c r="X776" t="s">
        <v>1545</v>
      </c>
      <c r="Y776">
        <v>39</v>
      </c>
      <c r="Z776" s="33">
        <v>34500</v>
      </c>
      <c r="AA776">
        <v>0</v>
      </c>
      <c r="AB776" s="33">
        <v>34500</v>
      </c>
      <c r="AC776">
        <v>990.15</v>
      </c>
      <c r="AD776">
        <v>0</v>
      </c>
      <c r="AE776" s="33">
        <v>1048.8</v>
      </c>
      <c r="AF776" s="33">
        <v>3614.33</v>
      </c>
      <c r="AG776" s="33">
        <v>5653.28</v>
      </c>
      <c r="AH776" s="33">
        <v>28846.720000000001</v>
      </c>
      <c r="AI776" s="33" t="s">
        <v>1975</v>
      </c>
      <c r="AJ776" s="33"/>
      <c r="AL776" s="35"/>
      <c r="AM776" s="35"/>
    </row>
    <row r="777" spans="1:39" ht="15.95" customHeight="1" x14ac:dyDescent="0.25">
      <c r="A777" s="11">
        <f t="shared" si="12"/>
        <v>756</v>
      </c>
      <c r="B777" s="12" t="s">
        <v>872</v>
      </c>
      <c r="C777" s="13" t="s">
        <v>875</v>
      </c>
      <c r="D777" s="13" t="s">
        <v>328</v>
      </c>
      <c r="E777" s="13" t="s">
        <v>29</v>
      </c>
      <c r="F777" s="13" t="s">
        <v>35</v>
      </c>
      <c r="G777" s="14">
        <v>45000</v>
      </c>
      <c r="H777" s="14">
        <v>1148.33</v>
      </c>
      <c r="I777" s="14">
        <v>0</v>
      </c>
      <c r="J777" s="14">
        <f>+G777*2.87%</f>
        <v>1291.5</v>
      </c>
      <c r="K777" s="14">
        <f>G777*7.1%</f>
        <v>3194.9999999999995</v>
      </c>
      <c r="L777" s="14">
        <f>G777*1.15%</f>
        <v>517.5</v>
      </c>
      <c r="M777" s="14">
        <f>+G777*3.04%</f>
        <v>1368</v>
      </c>
      <c r="N777" s="14">
        <f>G777*7.09%</f>
        <v>3190.5</v>
      </c>
      <c r="O777" s="14">
        <v>0</v>
      </c>
      <c r="P777" s="14">
        <f>J777+K777+L777+M777+N777</f>
        <v>9562.5</v>
      </c>
      <c r="Q777" s="14">
        <f>+AF777</f>
        <v>0</v>
      </c>
      <c r="R777" s="14">
        <f>+J777+M777+O777+Q777+H777+I777</f>
        <v>3807.83</v>
      </c>
      <c r="S777" s="14">
        <f>+N777+L777+K777</f>
        <v>6903</v>
      </c>
      <c r="T777" s="14">
        <f>+G777-R777</f>
        <v>41192.17</v>
      </c>
      <c r="U777" s="60">
        <f>+AH777-T777</f>
        <v>0</v>
      </c>
      <c r="V777" t="s">
        <v>875</v>
      </c>
      <c r="W777" t="s">
        <v>328</v>
      </c>
      <c r="X777" t="s">
        <v>1705</v>
      </c>
      <c r="Y777">
        <v>45</v>
      </c>
      <c r="Z777" s="33">
        <v>45000</v>
      </c>
      <c r="AA777">
        <v>0</v>
      </c>
      <c r="AB777" s="33">
        <v>45000</v>
      </c>
      <c r="AC777" s="33">
        <v>1291.5</v>
      </c>
      <c r="AD777" s="33">
        <v>1148.33</v>
      </c>
      <c r="AE777" s="33">
        <v>1368</v>
      </c>
      <c r="AF777">
        <v>0</v>
      </c>
      <c r="AG777" s="33">
        <v>3807.83</v>
      </c>
      <c r="AH777" s="33">
        <v>41192.17</v>
      </c>
      <c r="AI777" s="33" t="s">
        <v>1975</v>
      </c>
      <c r="AJ777" s="33"/>
      <c r="AL777" s="35"/>
      <c r="AM777" s="35"/>
    </row>
    <row r="778" spans="1:39" ht="15.95" customHeight="1" x14ac:dyDescent="0.25">
      <c r="A778" s="11">
        <f t="shared" si="12"/>
        <v>757</v>
      </c>
      <c r="B778" s="12" t="s">
        <v>981</v>
      </c>
      <c r="C778" s="13" t="s">
        <v>874</v>
      </c>
      <c r="D778" s="13" t="s">
        <v>298</v>
      </c>
      <c r="E778" s="13" t="s">
        <v>29</v>
      </c>
      <c r="F778" s="13" t="s">
        <v>30</v>
      </c>
      <c r="G778" s="14">
        <v>30000</v>
      </c>
      <c r="H778" s="14">
        <v>0</v>
      </c>
      <c r="I778" s="14">
        <v>0</v>
      </c>
      <c r="J778" s="14">
        <f>+G778*2.87%</f>
        <v>861</v>
      </c>
      <c r="K778" s="14">
        <f>G778*7.1%</f>
        <v>2130</v>
      </c>
      <c r="L778" s="14">
        <f>G778*1.15%</f>
        <v>345</v>
      </c>
      <c r="M778" s="14">
        <f>+G778*3.04%</f>
        <v>912</v>
      </c>
      <c r="N778" s="14">
        <f>G778*7.09%</f>
        <v>2127</v>
      </c>
      <c r="O778" s="14">
        <v>0</v>
      </c>
      <c r="P778" s="14">
        <f>J778+K778+L778+M778+N778</f>
        <v>6375</v>
      </c>
      <c r="Q778" s="14">
        <f>+AF778</f>
        <v>14476.24</v>
      </c>
      <c r="R778" s="14">
        <f>+J778+M778+O778+Q778+H778+I778</f>
        <v>16249.24</v>
      </c>
      <c r="S778" s="14">
        <f>+N778+L778+K778</f>
        <v>4602</v>
      </c>
      <c r="T778" s="14">
        <f>+G778-R778</f>
        <v>13750.76</v>
      </c>
      <c r="U778" s="60">
        <f>+AH778-T778</f>
        <v>0</v>
      </c>
      <c r="V778" t="s">
        <v>874</v>
      </c>
      <c r="W778" t="s">
        <v>298</v>
      </c>
      <c r="X778" t="s">
        <v>1251</v>
      </c>
      <c r="Y778">
        <v>3</v>
      </c>
      <c r="Z778" s="33">
        <v>30000</v>
      </c>
      <c r="AA778">
        <v>0</v>
      </c>
      <c r="AB778" s="33">
        <v>30000</v>
      </c>
      <c r="AC778">
        <v>861</v>
      </c>
      <c r="AD778">
        <v>0</v>
      </c>
      <c r="AE778">
        <v>912</v>
      </c>
      <c r="AF778" s="33">
        <v>14476.24</v>
      </c>
      <c r="AG778" s="33">
        <v>16249.24</v>
      </c>
      <c r="AH778" s="33">
        <v>13750.76</v>
      </c>
      <c r="AI778" s="33" t="s">
        <v>1975</v>
      </c>
      <c r="AJ778" s="33"/>
      <c r="AL778" s="35"/>
      <c r="AM778" s="35"/>
    </row>
    <row r="779" spans="1:39" ht="15.95" customHeight="1" x14ac:dyDescent="0.25">
      <c r="A779" s="11">
        <f t="shared" si="12"/>
        <v>758</v>
      </c>
      <c r="B779" s="12" t="s">
        <v>428</v>
      </c>
      <c r="C779" s="13" t="s">
        <v>876</v>
      </c>
      <c r="D779" s="13" t="s">
        <v>1050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>+G779*2.87%</f>
        <v>3444</v>
      </c>
      <c r="K779" s="14">
        <f>G779*7.1%</f>
        <v>8520</v>
      </c>
      <c r="L779" s="14">
        <f>G779*1.15%</f>
        <v>1380</v>
      </c>
      <c r="M779" s="14">
        <f>+G779*3.04%</f>
        <v>3648</v>
      </c>
      <c r="N779" s="14">
        <f>G779*7.09%</f>
        <v>8508</v>
      </c>
      <c r="O779" s="14">
        <v>0</v>
      </c>
      <c r="P779" s="14">
        <f>J779+K779+L779+M779+N779</f>
        <v>25500</v>
      </c>
      <c r="Q779" s="14">
        <f>+AF779</f>
        <v>12196.01</v>
      </c>
      <c r="R779" s="14">
        <f>+J779+M779+O779+Q779+H779+I779</f>
        <v>36097.880000000005</v>
      </c>
      <c r="S779" s="14">
        <f>+N779+L779+K779</f>
        <v>18408</v>
      </c>
      <c r="T779" s="14">
        <f>+G779-R779</f>
        <v>83902.12</v>
      </c>
      <c r="U779" s="60">
        <f>+AH779-T779</f>
        <v>0</v>
      </c>
      <c r="V779" t="s">
        <v>876</v>
      </c>
      <c r="W779" t="s">
        <v>1050</v>
      </c>
      <c r="X779" t="s">
        <v>1920</v>
      </c>
      <c r="Y779">
        <v>6</v>
      </c>
      <c r="Z779" s="33">
        <v>120000</v>
      </c>
      <c r="AA779">
        <v>0</v>
      </c>
      <c r="AB779" s="33">
        <v>120000</v>
      </c>
      <c r="AC779" s="33">
        <v>3444</v>
      </c>
      <c r="AD779" s="33">
        <v>16809.87</v>
      </c>
      <c r="AE779" s="33">
        <v>3648</v>
      </c>
      <c r="AF779" s="33">
        <v>12196.01</v>
      </c>
      <c r="AG779" s="33">
        <v>36097.879999999997</v>
      </c>
      <c r="AH779" s="33">
        <v>83902.12</v>
      </c>
      <c r="AI779" s="33" t="s">
        <v>1977</v>
      </c>
      <c r="AJ779" s="33"/>
      <c r="AL779" s="35"/>
      <c r="AM779" s="35"/>
    </row>
    <row r="780" spans="1:39" ht="15.95" customHeight="1" x14ac:dyDescent="0.25">
      <c r="A780" s="11">
        <f t="shared" si="12"/>
        <v>759</v>
      </c>
      <c r="B780" s="12" t="s">
        <v>428</v>
      </c>
      <c r="C780" s="13" t="s">
        <v>877</v>
      </c>
      <c r="D780" s="13" t="s">
        <v>1050</v>
      </c>
      <c r="E780" s="13" t="s">
        <v>29</v>
      </c>
      <c r="F780" s="13" t="s">
        <v>30</v>
      </c>
      <c r="G780" s="14">
        <v>120000</v>
      </c>
      <c r="H780" s="14">
        <v>16413.02</v>
      </c>
      <c r="I780" s="14">
        <v>0</v>
      </c>
      <c r="J780" s="14">
        <f>+G780*2.87%</f>
        <v>3444</v>
      </c>
      <c r="K780" s="14">
        <f>G780*7.1%</f>
        <v>8520</v>
      </c>
      <c r="L780" s="14">
        <f>G780*1.15%</f>
        <v>1380</v>
      </c>
      <c r="M780" s="14">
        <f>+G780*3.04%</f>
        <v>3648</v>
      </c>
      <c r="N780" s="14">
        <f>G780*7.09%</f>
        <v>8508</v>
      </c>
      <c r="O780" s="14">
        <v>1587.38</v>
      </c>
      <c r="P780" s="14">
        <f>J780+K780+L780+M780+N780</f>
        <v>25500</v>
      </c>
      <c r="Q780" s="14">
        <v>54308.07</v>
      </c>
      <c r="R780" s="14">
        <f>+J780+M780+O780+Q780+H780+I780</f>
        <v>79400.47</v>
      </c>
      <c r="S780" s="14">
        <f>+N780+L780+K780</f>
        <v>18408</v>
      </c>
      <c r="T780" s="14">
        <f>+G780-R780</f>
        <v>40599.53</v>
      </c>
      <c r="U780" s="60">
        <f>+AH780-T780</f>
        <v>0</v>
      </c>
      <c r="V780" t="s">
        <v>877</v>
      </c>
      <c r="W780" t="s">
        <v>1050</v>
      </c>
      <c r="X780" t="s">
        <v>1961</v>
      </c>
      <c r="Y780">
        <v>7</v>
      </c>
      <c r="Z780" s="33">
        <v>120000</v>
      </c>
      <c r="AA780">
        <v>0</v>
      </c>
      <c r="AB780" s="33">
        <v>120000</v>
      </c>
      <c r="AC780" s="33">
        <v>3444</v>
      </c>
      <c r="AD780" s="33">
        <v>16413.02</v>
      </c>
      <c r="AE780" s="33">
        <v>3648</v>
      </c>
      <c r="AF780" s="33">
        <v>55895.45</v>
      </c>
      <c r="AG780" s="33">
        <v>79400.47</v>
      </c>
      <c r="AH780" s="33">
        <v>40599.53</v>
      </c>
      <c r="AI780" s="33" t="s">
        <v>1977</v>
      </c>
      <c r="AJ780" s="33"/>
      <c r="AL780" s="35"/>
      <c r="AM780" s="35"/>
    </row>
    <row r="781" spans="1:39" ht="15.95" customHeight="1" x14ac:dyDescent="0.25">
      <c r="A781" s="11">
        <f t="shared" si="12"/>
        <v>760</v>
      </c>
      <c r="B781" s="12" t="s">
        <v>428</v>
      </c>
      <c r="C781" s="13" t="s">
        <v>878</v>
      </c>
      <c r="D781" s="13" t="s">
        <v>1050</v>
      </c>
      <c r="E781" s="59" t="s">
        <v>29</v>
      </c>
      <c r="F781" s="59" t="s">
        <v>30</v>
      </c>
      <c r="G781" s="14">
        <v>120000</v>
      </c>
      <c r="H781" s="14">
        <v>16809.87</v>
      </c>
      <c r="I781" s="14">
        <v>0</v>
      </c>
      <c r="J781" s="14">
        <f>+G781*2.87%</f>
        <v>3444</v>
      </c>
      <c r="K781" s="14">
        <f>G781*7.1%</f>
        <v>8520</v>
      </c>
      <c r="L781" s="14">
        <f>G781*1.15%</f>
        <v>1380</v>
      </c>
      <c r="M781" s="14">
        <f>+G781*3.04%</f>
        <v>3648</v>
      </c>
      <c r="N781" s="14">
        <f>G781*7.09%</f>
        <v>8508</v>
      </c>
      <c r="O781" s="14">
        <v>0</v>
      </c>
      <c r="P781" s="14">
        <f>J781+K781+L781+M781+N781</f>
        <v>25500</v>
      </c>
      <c r="Q781" s="14">
        <f>+AF781</f>
        <v>2130.0100000000002</v>
      </c>
      <c r="R781" s="14">
        <f>+J781+M781+O781+Q781+H781+I781</f>
        <v>26031.879999999997</v>
      </c>
      <c r="S781" s="14">
        <f>+N781+L781+K781</f>
        <v>18408</v>
      </c>
      <c r="T781" s="14">
        <f>+G781-R781</f>
        <v>93968.12</v>
      </c>
      <c r="U781" s="60">
        <f>+AH781-T781</f>
        <v>0</v>
      </c>
      <c r="V781" t="s">
        <v>878</v>
      </c>
      <c r="W781" t="s">
        <v>1050</v>
      </c>
      <c r="X781" t="s">
        <v>1930</v>
      </c>
      <c r="Y781">
        <v>3</v>
      </c>
      <c r="Z781" s="33">
        <v>120000</v>
      </c>
      <c r="AA781">
        <v>0</v>
      </c>
      <c r="AB781" s="33">
        <v>120000</v>
      </c>
      <c r="AC781" s="33">
        <v>3444</v>
      </c>
      <c r="AD781" s="33">
        <v>16809.87</v>
      </c>
      <c r="AE781" s="33">
        <v>3648</v>
      </c>
      <c r="AF781" s="33">
        <v>2130.0100000000002</v>
      </c>
      <c r="AG781" s="33">
        <v>26031.88</v>
      </c>
      <c r="AH781" s="33">
        <v>93968.12</v>
      </c>
      <c r="AI781" s="33" t="s">
        <v>1977</v>
      </c>
      <c r="AJ781" s="33"/>
      <c r="AL781" s="35"/>
      <c r="AM781" s="35"/>
    </row>
    <row r="782" spans="1:39" ht="15.95" customHeight="1" x14ac:dyDescent="0.25">
      <c r="A782" s="11">
        <f t="shared" si="12"/>
        <v>761</v>
      </c>
      <c r="B782" s="12" t="s">
        <v>428</v>
      </c>
      <c r="C782" s="13" t="s">
        <v>879</v>
      </c>
      <c r="D782" s="13" t="s">
        <v>1050</v>
      </c>
      <c r="E782" s="13" t="s">
        <v>29</v>
      </c>
      <c r="F782" s="13" t="s">
        <v>30</v>
      </c>
      <c r="G782" s="14">
        <v>120000</v>
      </c>
      <c r="H782" s="14">
        <v>16413.02</v>
      </c>
      <c r="I782" s="14">
        <v>0</v>
      </c>
      <c r="J782" s="14">
        <f>+G782*2.87%</f>
        <v>3444</v>
      </c>
      <c r="K782" s="14">
        <f>G782*7.1%</f>
        <v>8520</v>
      </c>
      <c r="L782" s="14">
        <f>G782*1.15%</f>
        <v>1380</v>
      </c>
      <c r="M782" s="14">
        <f>+G782*3.04%</f>
        <v>3648</v>
      </c>
      <c r="N782" s="14">
        <f>G782*7.09%</f>
        <v>8508</v>
      </c>
      <c r="O782" s="14">
        <v>1587.38</v>
      </c>
      <c r="P782" s="14">
        <f>J782+K782+L782+M782+N782</f>
        <v>25500</v>
      </c>
      <c r="Q782" s="14">
        <v>2470.0099999999984</v>
      </c>
      <c r="R782" s="14">
        <f>+J782+M782+O782+Q782+H782+I782</f>
        <v>27562.41</v>
      </c>
      <c r="S782" s="14">
        <f>+N782+L782+K782</f>
        <v>18408</v>
      </c>
      <c r="T782" s="14">
        <f>+G782-R782</f>
        <v>92437.59</v>
      </c>
      <c r="U782" s="60">
        <f>+AH782-T782</f>
        <v>0</v>
      </c>
      <c r="V782" t="s">
        <v>879</v>
      </c>
      <c r="W782" t="s">
        <v>1050</v>
      </c>
      <c r="X782" t="s">
        <v>1962</v>
      </c>
      <c r="Y782">
        <v>5</v>
      </c>
      <c r="Z782" s="33">
        <v>120000</v>
      </c>
      <c r="AA782">
        <v>0</v>
      </c>
      <c r="AB782" s="33">
        <v>120000</v>
      </c>
      <c r="AC782" s="33">
        <v>3444</v>
      </c>
      <c r="AD782" s="33">
        <v>16413.02</v>
      </c>
      <c r="AE782" s="33">
        <v>3648</v>
      </c>
      <c r="AF782" s="33">
        <v>4057.39</v>
      </c>
      <c r="AG782" s="33">
        <v>27562.41</v>
      </c>
      <c r="AH782" s="33">
        <v>92437.59</v>
      </c>
      <c r="AI782" s="33" t="s">
        <v>1977</v>
      </c>
      <c r="AJ782" s="33"/>
      <c r="AL782" s="35"/>
      <c r="AM782" s="35"/>
    </row>
    <row r="783" spans="1:39" ht="15.95" customHeight="1" x14ac:dyDescent="0.25">
      <c r="A783" s="11">
        <f t="shared" si="12"/>
        <v>762</v>
      </c>
      <c r="B783" s="12" t="s">
        <v>428</v>
      </c>
      <c r="C783" s="13" t="s">
        <v>880</v>
      </c>
      <c r="D783" s="13" t="s">
        <v>1050</v>
      </c>
      <c r="E783" s="13" t="s">
        <v>29</v>
      </c>
      <c r="F783" s="13" t="s">
        <v>35</v>
      </c>
      <c r="G783" s="14">
        <v>120000</v>
      </c>
      <c r="H783" s="14">
        <v>16809.87</v>
      </c>
      <c r="I783" s="14">
        <v>0</v>
      </c>
      <c r="J783" s="14">
        <f>+G783*2.87%</f>
        <v>3444</v>
      </c>
      <c r="K783" s="14">
        <f>G783*7.1%</f>
        <v>8520</v>
      </c>
      <c r="L783" s="14">
        <f>G783*1.15%</f>
        <v>1380</v>
      </c>
      <c r="M783" s="14">
        <f>+G783*3.04%</f>
        <v>3648</v>
      </c>
      <c r="N783" s="14">
        <f>G783*7.09%</f>
        <v>8508</v>
      </c>
      <c r="O783" s="14">
        <v>0</v>
      </c>
      <c r="P783" s="14">
        <f>J783+K783+L783+M783+N783</f>
        <v>25500</v>
      </c>
      <c r="Q783" s="14">
        <f>+AF783</f>
        <v>1830.01</v>
      </c>
      <c r="R783" s="14">
        <f>+J783+M783+O783+Q783+H783+I783</f>
        <v>25731.879999999997</v>
      </c>
      <c r="S783" s="14">
        <f>+N783+L783+K783</f>
        <v>18408</v>
      </c>
      <c r="T783" s="14">
        <f>+G783-R783</f>
        <v>94268.12</v>
      </c>
      <c r="U783" s="60">
        <f>+AH783-T783</f>
        <v>0</v>
      </c>
      <c r="V783" t="s">
        <v>880</v>
      </c>
      <c r="W783" t="s">
        <v>1050</v>
      </c>
      <c r="X783" t="s">
        <v>1846</v>
      </c>
      <c r="Y783">
        <v>8</v>
      </c>
      <c r="Z783" s="33">
        <v>120000</v>
      </c>
      <c r="AA783">
        <v>0</v>
      </c>
      <c r="AB783" s="33">
        <v>120000</v>
      </c>
      <c r="AC783" s="33">
        <v>3444</v>
      </c>
      <c r="AD783" s="33">
        <v>16809.87</v>
      </c>
      <c r="AE783" s="33">
        <v>3648</v>
      </c>
      <c r="AF783" s="33">
        <v>1830.01</v>
      </c>
      <c r="AG783" s="33">
        <v>25731.88</v>
      </c>
      <c r="AH783" s="33">
        <v>94268.12</v>
      </c>
      <c r="AI783" s="33" t="s">
        <v>1977</v>
      </c>
      <c r="AJ783" s="33"/>
      <c r="AL783" s="35"/>
      <c r="AM783" s="35"/>
    </row>
    <row r="784" spans="1:39" ht="15.95" customHeight="1" x14ac:dyDescent="0.25">
      <c r="A784" s="11">
        <f t="shared" si="12"/>
        <v>763</v>
      </c>
      <c r="B784" s="12" t="s">
        <v>428</v>
      </c>
      <c r="C784" s="13" t="s">
        <v>881</v>
      </c>
      <c r="D784" s="13" t="s">
        <v>1050</v>
      </c>
      <c r="E784" s="13" t="s">
        <v>29</v>
      </c>
      <c r="F784" s="13" t="s">
        <v>35</v>
      </c>
      <c r="G784" s="14">
        <v>120000</v>
      </c>
      <c r="H784" s="14">
        <v>16016.18</v>
      </c>
      <c r="I784" s="14">
        <v>0</v>
      </c>
      <c r="J784" s="14">
        <f>+G784*2.87%</f>
        <v>3444</v>
      </c>
      <c r="K784" s="14">
        <f>G784*7.1%</f>
        <v>8520</v>
      </c>
      <c r="L784" s="14">
        <f>G784*1.15%</f>
        <v>1380</v>
      </c>
      <c r="M784" s="14">
        <f>+G784*3.04%</f>
        <v>3648</v>
      </c>
      <c r="N784" s="14">
        <f>G784*7.09%</f>
        <v>8508</v>
      </c>
      <c r="O784" s="14">
        <v>3174.76</v>
      </c>
      <c r="P784" s="14">
        <f>J784+K784+L784+M784+N784</f>
        <v>25500</v>
      </c>
      <c r="Q784" s="14">
        <v>1830.0100000000002</v>
      </c>
      <c r="R784" s="14">
        <f>+J784+M784+O784+Q784+H784+I784</f>
        <v>28112.95</v>
      </c>
      <c r="S784" s="14">
        <f>+N784+L784+K784</f>
        <v>18408</v>
      </c>
      <c r="T784" s="14">
        <f>+G784-R784</f>
        <v>91887.05</v>
      </c>
      <c r="U784" s="60">
        <f>+AH784-T784</f>
        <v>0</v>
      </c>
      <c r="V784" t="s">
        <v>881</v>
      </c>
      <c r="W784" t="s">
        <v>1050</v>
      </c>
      <c r="X784" t="s">
        <v>1965</v>
      </c>
      <c r="Y784">
        <v>9</v>
      </c>
      <c r="Z784" s="33">
        <v>120000</v>
      </c>
      <c r="AA784">
        <v>0</v>
      </c>
      <c r="AB784" s="33">
        <v>120000</v>
      </c>
      <c r="AC784" s="33">
        <v>3444</v>
      </c>
      <c r="AD784" s="33">
        <v>16016.18</v>
      </c>
      <c r="AE784" s="33">
        <v>3648</v>
      </c>
      <c r="AF784" s="33">
        <v>5004.7700000000004</v>
      </c>
      <c r="AG784" s="33">
        <v>28112.95</v>
      </c>
      <c r="AH784" s="33">
        <v>91887.05</v>
      </c>
      <c r="AI784" s="33" t="s">
        <v>1977</v>
      </c>
      <c r="AJ784" s="33"/>
      <c r="AL784" s="35"/>
      <c r="AM784" s="35"/>
    </row>
    <row r="785" spans="1:39" ht="15.95" customHeight="1" x14ac:dyDescent="0.25">
      <c r="A785" s="11">
        <f t="shared" si="12"/>
        <v>764</v>
      </c>
      <c r="B785" s="12" t="s">
        <v>428</v>
      </c>
      <c r="C785" s="13" t="s">
        <v>882</v>
      </c>
      <c r="D785" s="13" t="s">
        <v>223</v>
      </c>
      <c r="E785" s="13" t="s">
        <v>29</v>
      </c>
      <c r="F785" s="13" t="s">
        <v>35</v>
      </c>
      <c r="G785" s="14">
        <v>120000</v>
      </c>
      <c r="H785" s="14">
        <v>16809.87</v>
      </c>
      <c r="I785" s="14">
        <v>0</v>
      </c>
      <c r="J785" s="14">
        <f>+G785*2.87%</f>
        <v>3444</v>
      </c>
      <c r="K785" s="14">
        <f>G785*7.1%</f>
        <v>8520</v>
      </c>
      <c r="L785" s="14">
        <f>G785*1.15%</f>
        <v>1380</v>
      </c>
      <c r="M785" s="14">
        <f>+G785*3.04%</f>
        <v>3648</v>
      </c>
      <c r="N785" s="14">
        <f>G785*7.09%</f>
        <v>8508</v>
      </c>
      <c r="O785" s="14">
        <v>0</v>
      </c>
      <c r="P785" s="14">
        <f>J785+K785+L785+M785+N785</f>
        <v>25500</v>
      </c>
      <c r="Q785" s="14">
        <f>+AF785</f>
        <v>22146.240000000002</v>
      </c>
      <c r="R785" s="14">
        <f>+J785+M785+O785+Q785+H785+I785</f>
        <v>46048.11</v>
      </c>
      <c r="S785" s="14">
        <f>+N785+L785+K785</f>
        <v>18408</v>
      </c>
      <c r="T785" s="14">
        <f>+G785-R785</f>
        <v>73951.89</v>
      </c>
      <c r="U785" s="60">
        <f>+AH785-T785</f>
        <v>0</v>
      </c>
      <c r="V785" t="s">
        <v>882</v>
      </c>
      <c r="W785" t="s">
        <v>223</v>
      </c>
      <c r="X785" t="s">
        <v>1959</v>
      </c>
      <c r="Y785">
        <v>10</v>
      </c>
      <c r="Z785" s="33">
        <v>120000</v>
      </c>
      <c r="AA785">
        <v>0</v>
      </c>
      <c r="AB785" s="33">
        <v>120000</v>
      </c>
      <c r="AC785" s="33">
        <v>3444</v>
      </c>
      <c r="AD785" s="33">
        <v>16809.87</v>
      </c>
      <c r="AE785" s="33">
        <v>3648</v>
      </c>
      <c r="AF785" s="33">
        <v>22146.240000000002</v>
      </c>
      <c r="AG785" s="33">
        <v>46048.11</v>
      </c>
      <c r="AH785" s="33">
        <v>73951.89</v>
      </c>
      <c r="AI785" s="33" t="s">
        <v>1977</v>
      </c>
      <c r="AJ785" s="33"/>
      <c r="AL785" s="35"/>
      <c r="AM785" s="35"/>
    </row>
    <row r="786" spans="1:39" ht="15.95" customHeight="1" x14ac:dyDescent="0.25">
      <c r="A786" s="11">
        <f t="shared" si="12"/>
        <v>765</v>
      </c>
      <c r="B786" s="12" t="s">
        <v>428</v>
      </c>
      <c r="C786" s="13" t="s">
        <v>883</v>
      </c>
      <c r="D786" s="13" t="s">
        <v>1050</v>
      </c>
      <c r="E786" s="13" t="s">
        <v>29</v>
      </c>
      <c r="F786" s="13" t="s">
        <v>35</v>
      </c>
      <c r="G786" s="14">
        <v>120000</v>
      </c>
      <c r="H786" s="14">
        <v>16413.02</v>
      </c>
      <c r="I786" s="14">
        <v>0</v>
      </c>
      <c r="J786" s="14">
        <f>+G786*2.87%</f>
        <v>3444</v>
      </c>
      <c r="K786" s="14">
        <f>G786*7.1%</f>
        <v>8520</v>
      </c>
      <c r="L786" s="14">
        <f>G786*1.15%</f>
        <v>1380</v>
      </c>
      <c r="M786" s="14">
        <f>+G786*3.04%</f>
        <v>3648</v>
      </c>
      <c r="N786" s="14">
        <f>G786*7.09%</f>
        <v>8508</v>
      </c>
      <c r="O786" s="14">
        <v>1587.38</v>
      </c>
      <c r="P786" s="14">
        <f>J786+K786+L786+M786+N786</f>
        <v>25500</v>
      </c>
      <c r="Q786" s="14">
        <v>1912.0099999999998</v>
      </c>
      <c r="R786" s="14">
        <f>+J786+M786+O786+Q786+H786+I786</f>
        <v>27004.410000000003</v>
      </c>
      <c r="S786" s="14">
        <f>+N786+L786+K786</f>
        <v>18408</v>
      </c>
      <c r="T786" s="14">
        <f>+G786-R786</f>
        <v>92995.59</v>
      </c>
      <c r="U786" s="60">
        <f>+AH786-T786</f>
        <v>0</v>
      </c>
      <c r="V786" t="s">
        <v>883</v>
      </c>
      <c r="W786" t="s">
        <v>1050</v>
      </c>
      <c r="X786" t="s">
        <v>1958</v>
      </c>
      <c r="Y786">
        <v>11</v>
      </c>
      <c r="Z786" s="33">
        <v>120000</v>
      </c>
      <c r="AA786">
        <v>0</v>
      </c>
      <c r="AB786" s="33">
        <v>120000</v>
      </c>
      <c r="AC786" s="33">
        <v>3444</v>
      </c>
      <c r="AD786" s="33">
        <v>16413.02</v>
      </c>
      <c r="AE786" s="33">
        <v>3648</v>
      </c>
      <c r="AF786" s="33">
        <v>3499.39</v>
      </c>
      <c r="AG786" s="33">
        <v>27004.41</v>
      </c>
      <c r="AH786" s="33">
        <v>92995.59</v>
      </c>
      <c r="AI786" s="33" t="s">
        <v>1977</v>
      </c>
      <c r="AJ786" s="33"/>
      <c r="AL786" s="35"/>
      <c r="AM786" s="35"/>
    </row>
    <row r="787" spans="1:39" ht="15.95" customHeight="1" x14ac:dyDescent="0.25">
      <c r="A787" s="11">
        <f t="shared" ref="A787:A850" si="13">1+A786</f>
        <v>766</v>
      </c>
      <c r="B787" s="12" t="s">
        <v>428</v>
      </c>
      <c r="C787" s="13" t="s">
        <v>884</v>
      </c>
      <c r="D787" s="13" t="s">
        <v>1050</v>
      </c>
      <c r="E787" s="13" t="s">
        <v>29</v>
      </c>
      <c r="F787" s="13" t="s">
        <v>30</v>
      </c>
      <c r="G787" s="14">
        <v>120000</v>
      </c>
      <c r="H787" s="14">
        <v>16413.02</v>
      </c>
      <c r="I787" s="14">
        <v>0</v>
      </c>
      <c r="J787" s="14">
        <f>+G787*2.87%</f>
        <v>3444</v>
      </c>
      <c r="K787" s="14">
        <f>G787*7.1%</f>
        <v>8520</v>
      </c>
      <c r="L787" s="14">
        <f>G787*1.15%</f>
        <v>1380</v>
      </c>
      <c r="M787" s="14">
        <f>+G787*3.04%</f>
        <v>3648</v>
      </c>
      <c r="N787" s="14">
        <f>G787*7.09%</f>
        <v>8508</v>
      </c>
      <c r="O787" s="14">
        <v>4762.1400000000003</v>
      </c>
      <c r="P787" s="14">
        <f>J787+K787+L787+M787+N787</f>
        <v>25500</v>
      </c>
      <c r="Q787" s="14">
        <v>-1344.75</v>
      </c>
      <c r="R787" s="14">
        <f>+J787+M787+O787+Q787+H787+I787</f>
        <v>26922.41</v>
      </c>
      <c r="S787" s="14">
        <f>+N787+L787+K787</f>
        <v>18408</v>
      </c>
      <c r="T787" s="14">
        <f>+G787-R787</f>
        <v>93077.59</v>
      </c>
      <c r="U787" s="60">
        <f>+AH787-T787</f>
        <v>0</v>
      </c>
      <c r="V787" t="s">
        <v>884</v>
      </c>
      <c r="W787" t="s">
        <v>1050</v>
      </c>
      <c r="X787" t="s">
        <v>1928</v>
      </c>
      <c r="Y787">
        <v>2</v>
      </c>
      <c r="Z787" s="33">
        <v>120000</v>
      </c>
      <c r="AA787">
        <v>0</v>
      </c>
      <c r="AB787" s="33">
        <v>120000</v>
      </c>
      <c r="AC787" s="33">
        <v>3444</v>
      </c>
      <c r="AD787" s="33">
        <v>16413.02</v>
      </c>
      <c r="AE787" s="33">
        <v>3648</v>
      </c>
      <c r="AF787" s="33">
        <v>3417.39</v>
      </c>
      <c r="AG787" s="33">
        <v>26922.41</v>
      </c>
      <c r="AH787" s="33">
        <v>93077.59</v>
      </c>
      <c r="AI787" s="33" t="s">
        <v>1977</v>
      </c>
      <c r="AJ787" s="33"/>
      <c r="AL787" s="35"/>
      <c r="AM787" s="35"/>
    </row>
    <row r="788" spans="1:39" ht="15.95" customHeight="1" x14ac:dyDescent="0.25">
      <c r="A788" s="11">
        <f t="shared" si="13"/>
        <v>767</v>
      </c>
      <c r="B788" s="12" t="s">
        <v>428</v>
      </c>
      <c r="C788" s="13" t="s">
        <v>885</v>
      </c>
      <c r="D788" s="13" t="s">
        <v>223</v>
      </c>
      <c r="E788" s="13" t="s">
        <v>29</v>
      </c>
      <c r="F788" s="13" t="s">
        <v>30</v>
      </c>
      <c r="G788" s="14">
        <v>120000</v>
      </c>
      <c r="H788" s="14">
        <v>16809.87</v>
      </c>
      <c r="I788" s="14">
        <v>0</v>
      </c>
      <c r="J788" s="14">
        <f>+G788*2.87%</f>
        <v>3444</v>
      </c>
      <c r="K788" s="14">
        <f>G788*7.1%</f>
        <v>8520</v>
      </c>
      <c r="L788" s="14">
        <f>G788*1.15%</f>
        <v>1380</v>
      </c>
      <c r="M788" s="14">
        <f>+G788*3.04%</f>
        <v>3648</v>
      </c>
      <c r="N788" s="14">
        <f>G788*7.09%</f>
        <v>8508</v>
      </c>
      <c r="O788" s="14">
        <v>0</v>
      </c>
      <c r="P788" s="14">
        <f>J788+K788+L788+M788+N788</f>
        <v>25500</v>
      </c>
      <c r="Q788" s="14">
        <f>+AF788</f>
        <v>1830.01</v>
      </c>
      <c r="R788" s="14">
        <f>+J788+M788+O788+Q788+H788+I788</f>
        <v>25731.879999999997</v>
      </c>
      <c r="S788" s="14">
        <f>+N788+L788+K788</f>
        <v>18408</v>
      </c>
      <c r="T788" s="14">
        <f>+G788-R788</f>
        <v>94268.12</v>
      </c>
      <c r="U788" s="60">
        <f>+AH788-T788</f>
        <v>0</v>
      </c>
      <c r="V788" t="s">
        <v>885</v>
      </c>
      <c r="W788" t="s">
        <v>223</v>
      </c>
      <c r="X788" t="s">
        <v>1948</v>
      </c>
      <c r="Y788">
        <v>1</v>
      </c>
      <c r="Z788" s="33">
        <v>120000</v>
      </c>
      <c r="AA788">
        <v>0</v>
      </c>
      <c r="AB788" s="33">
        <v>120000</v>
      </c>
      <c r="AC788" s="33">
        <v>3444</v>
      </c>
      <c r="AD788" s="33">
        <v>16809.87</v>
      </c>
      <c r="AE788" s="33">
        <v>3648</v>
      </c>
      <c r="AF788" s="33">
        <v>1830.01</v>
      </c>
      <c r="AG788" s="33">
        <v>25731.88</v>
      </c>
      <c r="AH788" s="33">
        <v>94268.12</v>
      </c>
      <c r="AI788" s="33" t="s">
        <v>1977</v>
      </c>
      <c r="AJ788" s="33"/>
      <c r="AL788" s="35"/>
      <c r="AM788" s="35"/>
    </row>
    <row r="789" spans="1:39" ht="15.95" customHeight="1" x14ac:dyDescent="0.25">
      <c r="A789" s="11">
        <f t="shared" si="13"/>
        <v>768</v>
      </c>
      <c r="B789" s="12" t="s">
        <v>428</v>
      </c>
      <c r="C789" s="13" t="s">
        <v>886</v>
      </c>
      <c r="D789" s="13" t="s">
        <v>1050</v>
      </c>
      <c r="E789" s="13" t="s">
        <v>29</v>
      </c>
      <c r="F789" s="13" t="s">
        <v>30</v>
      </c>
      <c r="G789" s="14">
        <v>120000</v>
      </c>
      <c r="H789" s="14">
        <v>16413.02</v>
      </c>
      <c r="I789" s="14">
        <v>0</v>
      </c>
      <c r="J789" s="14">
        <f>+G789*2.87%</f>
        <v>3444</v>
      </c>
      <c r="K789" s="14">
        <f>G789*7.1%</f>
        <v>8520</v>
      </c>
      <c r="L789" s="14">
        <f>G789*1.15%</f>
        <v>1380</v>
      </c>
      <c r="M789" s="14">
        <f>+G789*3.04%</f>
        <v>3648</v>
      </c>
      <c r="N789" s="14">
        <f>G789*7.09%</f>
        <v>8508</v>
      </c>
      <c r="O789" s="14">
        <v>1587.38</v>
      </c>
      <c r="P789" s="14">
        <f>J789+K789+L789+M789+N789</f>
        <v>25500</v>
      </c>
      <c r="Q789" s="14">
        <v>2830.0099999999984</v>
      </c>
      <c r="R789" s="14">
        <f>+J789+M789+O789+Q789+H789+I789</f>
        <v>27922.41</v>
      </c>
      <c r="S789" s="14">
        <f>+N789+L789+K789</f>
        <v>18408</v>
      </c>
      <c r="T789" s="14">
        <f>+G789-R789</f>
        <v>92077.59</v>
      </c>
      <c r="U789" s="60">
        <f>+AH789-T789</f>
        <v>0</v>
      </c>
      <c r="V789" t="s">
        <v>886</v>
      </c>
      <c r="W789" t="s">
        <v>1050</v>
      </c>
      <c r="X789" t="s">
        <v>1960</v>
      </c>
      <c r="Y789">
        <v>14</v>
      </c>
      <c r="Z789" s="33">
        <v>120000</v>
      </c>
      <c r="AA789">
        <v>0</v>
      </c>
      <c r="AB789" s="33">
        <v>120000</v>
      </c>
      <c r="AC789" s="33">
        <v>3444</v>
      </c>
      <c r="AD789" s="33">
        <v>16413.02</v>
      </c>
      <c r="AE789" s="33">
        <v>3648</v>
      </c>
      <c r="AF789" s="33">
        <v>4417.3900000000003</v>
      </c>
      <c r="AG789" s="33">
        <v>27922.41</v>
      </c>
      <c r="AH789" s="33">
        <v>92077.59</v>
      </c>
      <c r="AI789" s="33" t="s">
        <v>1977</v>
      </c>
      <c r="AJ789" s="33"/>
      <c r="AL789" s="35"/>
      <c r="AM789" s="35"/>
    </row>
    <row r="790" spans="1:39" ht="15.95" customHeight="1" x14ac:dyDescent="0.25">
      <c r="A790" s="11">
        <f t="shared" si="13"/>
        <v>769</v>
      </c>
      <c r="B790" s="12" t="s">
        <v>428</v>
      </c>
      <c r="C790" s="13" t="s">
        <v>888</v>
      </c>
      <c r="D790" s="13" t="s">
        <v>223</v>
      </c>
      <c r="E790" s="13" t="s">
        <v>29</v>
      </c>
      <c r="F790" s="13" t="s">
        <v>30</v>
      </c>
      <c r="G790" s="14">
        <v>120000</v>
      </c>
      <c r="H790" s="14">
        <v>26218.87</v>
      </c>
      <c r="I790" s="14">
        <v>0</v>
      </c>
      <c r="J790" s="14">
        <f>+G790*2.87%</f>
        <v>3444</v>
      </c>
      <c r="K790" s="14">
        <f>G790*7.1%</f>
        <v>8520</v>
      </c>
      <c r="L790" s="14">
        <f>G790*1.15%</f>
        <v>1380</v>
      </c>
      <c r="M790" s="14">
        <f>+G790*3.04%</f>
        <v>3648</v>
      </c>
      <c r="N790" s="14">
        <f>G790*7.09%</f>
        <v>8508</v>
      </c>
      <c r="O790" s="14">
        <v>0</v>
      </c>
      <c r="P790" s="14">
        <f>J790+K790+L790+M790+N790</f>
        <v>25500</v>
      </c>
      <c r="Q790" s="14">
        <f>+AF790</f>
        <v>1830.01</v>
      </c>
      <c r="R790" s="14">
        <f>+J790+M790+O790+Q790+H790+I790</f>
        <v>35140.879999999997</v>
      </c>
      <c r="S790" s="14">
        <f>+N790+L790+K790</f>
        <v>18408</v>
      </c>
      <c r="T790" s="14">
        <f>+G790-R790</f>
        <v>84859.12</v>
      </c>
      <c r="U790" s="60">
        <f>+AH790-T790</f>
        <v>0</v>
      </c>
      <c r="V790" t="s">
        <v>888</v>
      </c>
      <c r="W790" t="s">
        <v>223</v>
      </c>
      <c r="X790" t="s">
        <v>1933</v>
      </c>
      <c r="Y790">
        <v>13</v>
      </c>
      <c r="Z790" s="33">
        <v>120000</v>
      </c>
      <c r="AA790">
        <v>0</v>
      </c>
      <c r="AB790" s="33">
        <v>120000</v>
      </c>
      <c r="AC790" s="33">
        <v>3444</v>
      </c>
      <c r="AD790" s="33">
        <v>26218.87</v>
      </c>
      <c r="AE790" s="33">
        <v>3648</v>
      </c>
      <c r="AF790" s="33">
        <v>1830.01</v>
      </c>
      <c r="AG790" s="33">
        <v>35140.879999999997</v>
      </c>
      <c r="AH790" s="33">
        <v>84859.12</v>
      </c>
      <c r="AI790" s="33" t="s">
        <v>1977</v>
      </c>
      <c r="AJ790" s="33"/>
      <c r="AL790" s="35"/>
      <c r="AM790" s="35"/>
    </row>
    <row r="791" spans="1:39" ht="15.95" customHeight="1" x14ac:dyDescent="0.25">
      <c r="A791" s="26"/>
      <c r="B791" s="27" t="s">
        <v>889</v>
      </c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V791" s="33"/>
      <c r="W791"/>
      <c r="X791"/>
      <c r="Y791"/>
      <c r="Z791"/>
      <c r="AA791" s="33"/>
      <c r="AB791"/>
      <c r="AC791" s="33"/>
      <c r="AD791" s="33"/>
      <c r="AE791" s="33"/>
      <c r="AF791" s="33"/>
      <c r="AG791" s="33"/>
      <c r="AH791" s="33"/>
      <c r="AI791" s="33"/>
      <c r="AJ791" s="33"/>
      <c r="AL791" s="35"/>
      <c r="AM791" s="35"/>
    </row>
    <row r="792" spans="1:39" ht="15.95" customHeight="1" x14ac:dyDescent="0.25">
      <c r="A792" s="11">
        <v>770</v>
      </c>
      <c r="B792" s="12" t="s">
        <v>325</v>
      </c>
      <c r="C792" s="13" t="s">
        <v>890</v>
      </c>
      <c r="D792" s="13" t="s">
        <v>316</v>
      </c>
      <c r="E792" s="13" t="s">
        <v>29</v>
      </c>
      <c r="F792" s="13" t="s">
        <v>35</v>
      </c>
      <c r="G792" s="14">
        <v>195500</v>
      </c>
      <c r="H792" s="14">
        <v>34633.800000000003</v>
      </c>
      <c r="I792" s="14">
        <v>0</v>
      </c>
      <c r="J792" s="14">
        <f>+G792*2.87%</f>
        <v>5610.85</v>
      </c>
      <c r="K792" s="14">
        <f>G792*7.1%</f>
        <v>13880.499999999998</v>
      </c>
      <c r="L792" s="14">
        <f>G792*1.15%</f>
        <v>2248.25</v>
      </c>
      <c r="M792" s="14">
        <v>5685.41</v>
      </c>
      <c r="N792" s="14">
        <f>G792*7.09%</f>
        <v>13860.95</v>
      </c>
      <c r="O792" s="14">
        <v>0</v>
      </c>
      <c r="P792" s="14">
        <f>J792+K792+L792+M792+N792</f>
        <v>41285.96</v>
      </c>
      <c r="Q792" s="14">
        <f>+AF792</f>
        <v>42106.48</v>
      </c>
      <c r="R792" s="14">
        <f>+J792+M792+O792+Q792+H792+I792</f>
        <v>88036.540000000008</v>
      </c>
      <c r="S792" s="14">
        <f>+N792+L792+K792</f>
        <v>29989.699999999997</v>
      </c>
      <c r="T792" s="14">
        <f>+G792-R792</f>
        <v>107463.45999999999</v>
      </c>
      <c r="U792" s="60">
        <f>+AH792-T792</f>
        <v>0</v>
      </c>
      <c r="V792" t="s">
        <v>890</v>
      </c>
      <c r="W792" t="s">
        <v>316</v>
      </c>
      <c r="X792" t="s">
        <v>1881</v>
      </c>
      <c r="Y792">
        <v>1</v>
      </c>
      <c r="Z792" s="33">
        <v>195500</v>
      </c>
      <c r="AA792">
        <v>0</v>
      </c>
      <c r="AB792" s="33">
        <v>195500</v>
      </c>
      <c r="AC792" s="33">
        <v>5610.85</v>
      </c>
      <c r="AD792" s="33">
        <v>34633.800000000003</v>
      </c>
      <c r="AE792" s="33">
        <v>5685.41</v>
      </c>
      <c r="AF792" s="33">
        <v>42106.48</v>
      </c>
      <c r="AG792" s="33">
        <v>88036.54</v>
      </c>
      <c r="AH792" s="33">
        <v>107463.46</v>
      </c>
      <c r="AI792" s="33" t="s">
        <v>1977</v>
      </c>
      <c r="AJ792" s="33"/>
      <c r="AL792" s="35"/>
      <c r="AM792" s="35"/>
    </row>
    <row r="793" spans="1:39" ht="15.95" customHeight="1" x14ac:dyDescent="0.25">
      <c r="A793" s="11">
        <f t="shared" si="13"/>
        <v>771</v>
      </c>
      <c r="B793" s="12" t="s">
        <v>325</v>
      </c>
      <c r="C793" s="13" t="s">
        <v>891</v>
      </c>
      <c r="D793" s="13" t="s">
        <v>258</v>
      </c>
      <c r="E793" s="13" t="s">
        <v>29</v>
      </c>
      <c r="F793" s="13" t="s">
        <v>30</v>
      </c>
      <c r="G793" s="14">
        <v>40000</v>
      </c>
      <c r="H793" s="14">
        <v>442.65</v>
      </c>
      <c r="I793" s="14">
        <v>0</v>
      </c>
      <c r="J793" s="14">
        <f>+G793*2.87%</f>
        <v>1148</v>
      </c>
      <c r="K793" s="14">
        <f>G793*7.1%</f>
        <v>2839.9999999999995</v>
      </c>
      <c r="L793" s="14">
        <f>G793*1.15%</f>
        <v>460</v>
      </c>
      <c r="M793" s="14">
        <f>+G793*3.04%</f>
        <v>1216</v>
      </c>
      <c r="N793" s="14">
        <f>G793*7.09%</f>
        <v>2836</v>
      </c>
      <c r="O793" s="14">
        <v>0</v>
      </c>
      <c r="P793" s="14">
        <f>J793+K793+L793+M793+N793</f>
        <v>8500</v>
      </c>
      <c r="Q793" s="14">
        <f>+AF793</f>
        <v>0</v>
      </c>
      <c r="R793" s="14">
        <f>+J793+M793+O793+Q793+H793+I793</f>
        <v>2806.65</v>
      </c>
      <c r="S793" s="14">
        <f>+N793+L793+K793</f>
        <v>6136</v>
      </c>
      <c r="T793" s="14">
        <f>+G793-R793</f>
        <v>37193.35</v>
      </c>
      <c r="U793" s="60">
        <f>+AH793-T793</f>
        <v>0</v>
      </c>
      <c r="V793" t="s">
        <v>891</v>
      </c>
      <c r="W793" t="s">
        <v>298</v>
      </c>
      <c r="X793" t="s">
        <v>1375</v>
      </c>
      <c r="Y793">
        <v>2</v>
      </c>
      <c r="Z793" s="33">
        <v>40000</v>
      </c>
      <c r="AA793">
        <v>0</v>
      </c>
      <c r="AB793" s="33">
        <v>40000</v>
      </c>
      <c r="AC793" s="33">
        <v>1148</v>
      </c>
      <c r="AD793">
        <v>442.65</v>
      </c>
      <c r="AE793" s="33">
        <v>1216</v>
      </c>
      <c r="AF793">
        <v>0</v>
      </c>
      <c r="AG793" s="33">
        <v>2806.65</v>
      </c>
      <c r="AH793" s="33">
        <v>37193.35</v>
      </c>
      <c r="AI793" s="33" t="s">
        <v>1975</v>
      </c>
      <c r="AJ793" s="33"/>
      <c r="AL793" s="35"/>
      <c r="AM793" s="35"/>
    </row>
    <row r="794" spans="1:39" ht="15.95" customHeight="1" x14ac:dyDescent="0.25">
      <c r="A794" s="11">
        <f t="shared" si="13"/>
        <v>772</v>
      </c>
      <c r="B794" s="12" t="s">
        <v>352</v>
      </c>
      <c r="C794" s="13" t="s">
        <v>892</v>
      </c>
      <c r="D794" s="13" t="s">
        <v>140</v>
      </c>
      <c r="E794" s="13" t="s">
        <v>44</v>
      </c>
      <c r="F794" s="13" t="s">
        <v>35</v>
      </c>
      <c r="G794" s="14">
        <v>45000</v>
      </c>
      <c r="H794" s="14">
        <v>910.22</v>
      </c>
      <c r="I794" s="14">
        <v>0</v>
      </c>
      <c r="J794" s="14">
        <f>+G794*2.87%</f>
        <v>1291.5</v>
      </c>
      <c r="K794" s="14">
        <f>G794*7.1%</f>
        <v>3194.9999999999995</v>
      </c>
      <c r="L794" s="14">
        <f>G794*1.15%</f>
        <v>517.5</v>
      </c>
      <c r="M794" s="14">
        <f>+G794*3.04%</f>
        <v>1368</v>
      </c>
      <c r="N794" s="14">
        <f>G794*7.09%</f>
        <v>3190.5</v>
      </c>
      <c r="O794" s="14">
        <v>1587.38</v>
      </c>
      <c r="P794" s="14">
        <f>J794+K794+L794+M794+N794</f>
        <v>9562.5</v>
      </c>
      <c r="Q794" s="14">
        <v>0</v>
      </c>
      <c r="R794" s="14">
        <f>+J794+M794+O794+Q794+H794+I794</f>
        <v>5157.1000000000004</v>
      </c>
      <c r="S794" s="14">
        <f>+N794+L794+K794</f>
        <v>6903</v>
      </c>
      <c r="T794" s="14">
        <f>+G794-R794</f>
        <v>39842.9</v>
      </c>
      <c r="U794" s="60">
        <f>+AH794-T794</f>
        <v>0</v>
      </c>
      <c r="V794" t="s">
        <v>892</v>
      </c>
      <c r="W794" t="s">
        <v>140</v>
      </c>
      <c r="X794" t="s">
        <v>1769</v>
      </c>
      <c r="Y794">
        <v>4</v>
      </c>
      <c r="Z794" s="33">
        <v>45000</v>
      </c>
      <c r="AA794">
        <v>0</v>
      </c>
      <c r="AB794" s="33">
        <v>45000</v>
      </c>
      <c r="AC794" s="33">
        <v>1291.5</v>
      </c>
      <c r="AD794">
        <v>910.22</v>
      </c>
      <c r="AE794" s="33">
        <v>1368</v>
      </c>
      <c r="AF794" s="33">
        <v>1587.38</v>
      </c>
      <c r="AG794" s="33">
        <v>5157.1000000000004</v>
      </c>
      <c r="AH794" s="33">
        <v>39842.9</v>
      </c>
      <c r="AI794" s="33" t="s">
        <v>1975</v>
      </c>
      <c r="AJ794" s="33"/>
      <c r="AL794" s="35"/>
      <c r="AM794" s="35"/>
    </row>
    <row r="795" spans="1:39" ht="15.95" customHeight="1" x14ac:dyDescent="0.25">
      <c r="A795" s="11">
        <f t="shared" si="13"/>
        <v>773</v>
      </c>
      <c r="B795" s="12" t="s">
        <v>352</v>
      </c>
      <c r="C795" s="13" t="s">
        <v>893</v>
      </c>
      <c r="D795" s="13" t="s">
        <v>140</v>
      </c>
      <c r="E795" s="13" t="s">
        <v>44</v>
      </c>
      <c r="F795" s="13" t="s">
        <v>35</v>
      </c>
      <c r="G795" s="14">
        <v>50000</v>
      </c>
      <c r="H795" s="14">
        <v>7399.2</v>
      </c>
      <c r="I795" s="14">
        <v>0</v>
      </c>
      <c r="J795" s="14">
        <f>+G795*2.87%</f>
        <v>1435</v>
      </c>
      <c r="K795" s="14">
        <f>G795*7.1%</f>
        <v>3549.9999999999995</v>
      </c>
      <c r="L795" s="14">
        <f>G795*1.15%</f>
        <v>575</v>
      </c>
      <c r="M795" s="14">
        <f>+G795*3.04%</f>
        <v>1520</v>
      </c>
      <c r="N795" s="14">
        <f>G795*7.09%</f>
        <v>3545.0000000000005</v>
      </c>
      <c r="O795" s="14">
        <v>1587.38</v>
      </c>
      <c r="P795" s="14">
        <f>J795+K795+L795+M795+N795</f>
        <v>10625</v>
      </c>
      <c r="Q795" s="14">
        <v>0</v>
      </c>
      <c r="R795" s="14">
        <f>+J795+M795+O795+Q795+H795+I795</f>
        <v>11941.58</v>
      </c>
      <c r="S795" s="14">
        <f>+N795+L795+K795</f>
        <v>7670</v>
      </c>
      <c r="T795" s="14">
        <f>+G795-R795</f>
        <v>38058.42</v>
      </c>
      <c r="U795" s="60">
        <f>+AH795-T795</f>
        <v>0</v>
      </c>
      <c r="V795" t="s">
        <v>893</v>
      </c>
      <c r="W795" t="s">
        <v>140</v>
      </c>
      <c r="X795" t="s">
        <v>1373</v>
      </c>
      <c r="Y795">
        <v>2</v>
      </c>
      <c r="Z795" s="33">
        <v>50000</v>
      </c>
      <c r="AA795">
        <v>0</v>
      </c>
      <c r="AB795" s="33">
        <v>50000</v>
      </c>
      <c r="AC795" s="33">
        <v>1435</v>
      </c>
      <c r="AD795" s="33">
        <v>7399.2</v>
      </c>
      <c r="AE795" s="33">
        <v>1520</v>
      </c>
      <c r="AF795" s="33">
        <v>1587.38</v>
      </c>
      <c r="AG795" s="33">
        <v>11941.58</v>
      </c>
      <c r="AH795" s="33">
        <v>38058.42</v>
      </c>
      <c r="AI795" s="33" t="s">
        <v>1975</v>
      </c>
      <c r="AJ795" s="33"/>
      <c r="AL795" s="35"/>
      <c r="AM795" s="35"/>
    </row>
    <row r="796" spans="1:39" ht="15.95" customHeight="1" x14ac:dyDescent="0.25">
      <c r="A796" s="11">
        <f t="shared" si="13"/>
        <v>774</v>
      </c>
      <c r="B796" s="12" t="s">
        <v>329</v>
      </c>
      <c r="C796" s="13" t="s">
        <v>894</v>
      </c>
      <c r="D796" s="13" t="s">
        <v>1052</v>
      </c>
      <c r="E796" s="13" t="s">
        <v>44</v>
      </c>
      <c r="F796" s="13" t="s">
        <v>30</v>
      </c>
      <c r="G796" s="14">
        <v>47250</v>
      </c>
      <c r="H796" s="14">
        <v>1227.77</v>
      </c>
      <c r="I796" s="14">
        <v>0</v>
      </c>
      <c r="J796" s="14">
        <f>+G796*2.87%</f>
        <v>1356.075</v>
      </c>
      <c r="K796" s="14">
        <f>G796*7.1%</f>
        <v>3354.7499999999995</v>
      </c>
      <c r="L796" s="14">
        <f>G796*1.15%</f>
        <v>543.375</v>
      </c>
      <c r="M796" s="14">
        <f>+G796*3.04%</f>
        <v>1436.4</v>
      </c>
      <c r="N796" s="14">
        <f>G796*7.09%</f>
        <v>3350.0250000000001</v>
      </c>
      <c r="O796" s="14">
        <v>1587.38</v>
      </c>
      <c r="P796" s="14">
        <f>J796+K796+L796+M796+N796</f>
        <v>10040.625</v>
      </c>
      <c r="Q796" s="14">
        <v>0</v>
      </c>
      <c r="R796" s="14">
        <f>+J796+M796+O796+Q796+H796+I796</f>
        <v>5607.625</v>
      </c>
      <c r="S796" s="14">
        <f>+N796+L796+K796</f>
        <v>7248.15</v>
      </c>
      <c r="T796" s="14">
        <f>+G796-R796</f>
        <v>41642.375</v>
      </c>
      <c r="U796" s="60">
        <f>+AH796-T796</f>
        <v>-4.9999999973806553E-3</v>
      </c>
      <c r="V796" t="s">
        <v>894</v>
      </c>
      <c r="W796" t="s">
        <v>1052</v>
      </c>
      <c r="X796" t="s">
        <v>1358</v>
      </c>
      <c r="Y796">
        <v>6</v>
      </c>
      <c r="Z796" s="33">
        <v>47250</v>
      </c>
      <c r="AA796">
        <v>0</v>
      </c>
      <c r="AB796" s="33">
        <v>47250</v>
      </c>
      <c r="AC796" s="33">
        <v>1356.08</v>
      </c>
      <c r="AD796" s="33">
        <v>1227.77</v>
      </c>
      <c r="AE796" s="33">
        <v>1436.4</v>
      </c>
      <c r="AF796" s="33">
        <v>1587.38</v>
      </c>
      <c r="AG796" s="33">
        <v>5607.63</v>
      </c>
      <c r="AH796" s="33">
        <v>41642.370000000003</v>
      </c>
      <c r="AI796" s="33" t="s">
        <v>1975</v>
      </c>
      <c r="AJ796" s="33"/>
      <c r="AL796" s="35"/>
      <c r="AM796" s="35"/>
    </row>
    <row r="797" spans="1:39" ht="15.95" customHeight="1" x14ac:dyDescent="0.25">
      <c r="A797" s="11">
        <f t="shared" si="13"/>
        <v>775</v>
      </c>
      <c r="B797" s="12" t="s">
        <v>329</v>
      </c>
      <c r="C797" s="13" t="s">
        <v>895</v>
      </c>
      <c r="D797" s="13" t="s">
        <v>32</v>
      </c>
      <c r="E797" s="13" t="s">
        <v>29</v>
      </c>
      <c r="F797" s="13" t="s">
        <v>35</v>
      </c>
      <c r="G797" s="14">
        <v>30000</v>
      </c>
      <c r="H797" s="14">
        <v>0</v>
      </c>
      <c r="I797" s="14">
        <v>0</v>
      </c>
      <c r="J797" s="14">
        <f>+G797*2.87%</f>
        <v>861</v>
      </c>
      <c r="K797" s="14">
        <f>G797*7.1%</f>
        <v>2130</v>
      </c>
      <c r="L797" s="14">
        <f>G797*1.15%</f>
        <v>345</v>
      </c>
      <c r="M797" s="14">
        <f>+G797*3.04%</f>
        <v>912</v>
      </c>
      <c r="N797" s="14">
        <f>G797*7.09%</f>
        <v>2127</v>
      </c>
      <c r="O797" s="14">
        <v>0</v>
      </c>
      <c r="P797" s="14">
        <f>J797+K797+L797+M797+N797</f>
        <v>6375</v>
      </c>
      <c r="Q797" s="14">
        <f>+AF797</f>
        <v>0</v>
      </c>
      <c r="R797" s="14">
        <f>+J797+M797+O797+Q797+H797+I797</f>
        <v>1773</v>
      </c>
      <c r="S797" s="14">
        <f>+N797+L797+K797</f>
        <v>4602</v>
      </c>
      <c r="T797" s="14">
        <f>+G797-R797</f>
        <v>28227</v>
      </c>
      <c r="U797" s="60">
        <f>+AH797-T797</f>
        <v>0</v>
      </c>
      <c r="V797" t="s">
        <v>895</v>
      </c>
      <c r="W797" t="s">
        <v>32</v>
      </c>
      <c r="X797" t="s">
        <v>1696</v>
      </c>
      <c r="Y797">
        <v>13</v>
      </c>
      <c r="Z797" s="33">
        <v>30000</v>
      </c>
      <c r="AA797">
        <v>0</v>
      </c>
      <c r="AB797" s="33">
        <v>30000</v>
      </c>
      <c r="AC797">
        <v>861</v>
      </c>
      <c r="AD797">
        <v>0</v>
      </c>
      <c r="AE797">
        <v>912</v>
      </c>
      <c r="AF797">
        <v>0</v>
      </c>
      <c r="AG797" s="33">
        <v>1773</v>
      </c>
      <c r="AH797" s="33">
        <v>28227</v>
      </c>
      <c r="AI797" s="33" t="s">
        <v>1975</v>
      </c>
      <c r="AJ797" s="33"/>
      <c r="AL797" s="35"/>
      <c r="AM797" s="35"/>
    </row>
    <row r="798" spans="1:39" ht="15.95" customHeight="1" x14ac:dyDescent="0.25">
      <c r="A798" s="11">
        <f t="shared" si="13"/>
        <v>776</v>
      </c>
      <c r="B798" s="12" t="s">
        <v>329</v>
      </c>
      <c r="C798" s="13" t="s">
        <v>896</v>
      </c>
      <c r="D798" s="13" t="s">
        <v>156</v>
      </c>
      <c r="E798" s="13" t="s">
        <v>29</v>
      </c>
      <c r="F798" s="13" t="s">
        <v>35</v>
      </c>
      <c r="G798" s="14">
        <v>115000</v>
      </c>
      <c r="H798" s="14">
        <v>15633.74</v>
      </c>
      <c r="I798" s="14">
        <v>0</v>
      </c>
      <c r="J798" s="14">
        <f>+G798*2.87%</f>
        <v>3300.5</v>
      </c>
      <c r="K798" s="14">
        <f>G798*7.1%</f>
        <v>8164.9999999999991</v>
      </c>
      <c r="L798" s="14">
        <f>G798*1.15%</f>
        <v>1322.5</v>
      </c>
      <c r="M798" s="14">
        <f>+G798*3.04%</f>
        <v>3496</v>
      </c>
      <c r="N798" s="14">
        <f>G798*7.09%</f>
        <v>8153.5000000000009</v>
      </c>
      <c r="O798" s="14">
        <v>0</v>
      </c>
      <c r="P798" s="14">
        <f>J798+K798+L798+M798+N798</f>
        <v>24437.5</v>
      </c>
      <c r="Q798" s="14">
        <f>+AF798</f>
        <v>0</v>
      </c>
      <c r="R798" s="14">
        <f>+J798+M798+O798+Q798+H798+I798</f>
        <v>22430.239999999998</v>
      </c>
      <c r="S798" s="14">
        <f>+N798+L798+K798</f>
        <v>17641</v>
      </c>
      <c r="T798" s="14">
        <f>+G798-R798</f>
        <v>92569.760000000009</v>
      </c>
      <c r="U798" s="60">
        <f>+AH798-T798</f>
        <v>0</v>
      </c>
      <c r="V798" t="s">
        <v>896</v>
      </c>
      <c r="W798" t="s">
        <v>156</v>
      </c>
      <c r="X798" t="s">
        <v>1319</v>
      </c>
      <c r="Y798">
        <v>5</v>
      </c>
      <c r="Z798" s="33">
        <v>115000</v>
      </c>
      <c r="AA798">
        <v>0</v>
      </c>
      <c r="AB798" s="33">
        <v>115000</v>
      </c>
      <c r="AC798" s="33">
        <v>3300.5</v>
      </c>
      <c r="AD798" s="33">
        <v>15633.74</v>
      </c>
      <c r="AE798" s="33">
        <v>3496</v>
      </c>
      <c r="AF798">
        <v>0</v>
      </c>
      <c r="AG798" s="33">
        <v>22430.240000000002</v>
      </c>
      <c r="AH798" s="33">
        <v>92569.76</v>
      </c>
      <c r="AI798" s="33" t="s">
        <v>1975</v>
      </c>
      <c r="AJ798" s="33"/>
      <c r="AL798" s="35"/>
      <c r="AM798" s="35"/>
    </row>
    <row r="799" spans="1:39" ht="15.95" customHeight="1" x14ac:dyDescent="0.25">
      <c r="A799" s="11">
        <f t="shared" si="13"/>
        <v>777</v>
      </c>
      <c r="B799" s="12" t="s">
        <v>329</v>
      </c>
      <c r="C799" s="13" t="s">
        <v>897</v>
      </c>
      <c r="D799" s="13" t="s">
        <v>32</v>
      </c>
      <c r="E799" s="13" t="s">
        <v>29</v>
      </c>
      <c r="F799" s="13" t="s">
        <v>30</v>
      </c>
      <c r="G799" s="14">
        <v>45000</v>
      </c>
      <c r="H799" s="14">
        <v>1148.33</v>
      </c>
      <c r="I799" s="14">
        <v>0</v>
      </c>
      <c r="J799" s="14">
        <f>+G799*2.87%</f>
        <v>1291.5</v>
      </c>
      <c r="K799" s="14">
        <f>G799*7.1%</f>
        <v>3194.9999999999995</v>
      </c>
      <c r="L799" s="14">
        <f>G799*1.15%</f>
        <v>517.5</v>
      </c>
      <c r="M799" s="14">
        <f>+G799*3.04%</f>
        <v>1368</v>
      </c>
      <c r="N799" s="14">
        <f>G799*7.09%</f>
        <v>3190.5</v>
      </c>
      <c r="O799" s="14">
        <v>0</v>
      </c>
      <c r="P799" s="14">
        <f>J799+K799+L799+M799+N799</f>
        <v>9562.5</v>
      </c>
      <c r="Q799" s="14">
        <f>+AF799</f>
        <v>0</v>
      </c>
      <c r="R799" s="14">
        <f>+J799+M799+O799+Q799+H799+I799</f>
        <v>3807.83</v>
      </c>
      <c r="S799" s="14">
        <f>+N799+L799+K799</f>
        <v>6903</v>
      </c>
      <c r="T799" s="14">
        <f>+G799-R799</f>
        <v>41192.17</v>
      </c>
      <c r="U799" s="60">
        <f>+AH799-T799</f>
        <v>0</v>
      </c>
      <c r="V799" t="s">
        <v>897</v>
      </c>
      <c r="W799" t="s">
        <v>64</v>
      </c>
      <c r="X799" t="s">
        <v>1376</v>
      </c>
      <c r="Y799">
        <v>9</v>
      </c>
      <c r="Z799" s="33">
        <v>45000</v>
      </c>
      <c r="AA799">
        <v>0</v>
      </c>
      <c r="AB799" s="33">
        <v>45000</v>
      </c>
      <c r="AC799" s="33">
        <v>1291.5</v>
      </c>
      <c r="AD799" s="33">
        <v>1148.33</v>
      </c>
      <c r="AE799" s="33">
        <v>1368</v>
      </c>
      <c r="AF799">
        <v>0</v>
      </c>
      <c r="AG799" s="33">
        <v>3807.83</v>
      </c>
      <c r="AH799" s="33">
        <v>41192.17</v>
      </c>
      <c r="AI799" s="33" t="s">
        <v>1975</v>
      </c>
      <c r="AJ799" s="33"/>
      <c r="AL799" s="35"/>
      <c r="AM799" s="35"/>
    </row>
    <row r="800" spans="1:39" ht="15.95" customHeight="1" x14ac:dyDescent="0.25">
      <c r="A800" s="11">
        <f t="shared" si="13"/>
        <v>778</v>
      </c>
      <c r="B800" s="12" t="s">
        <v>329</v>
      </c>
      <c r="C800" s="13" t="s">
        <v>898</v>
      </c>
      <c r="D800" s="13" t="s">
        <v>127</v>
      </c>
      <c r="E800" s="13" t="s">
        <v>29</v>
      </c>
      <c r="F800" s="13" t="s">
        <v>30</v>
      </c>
      <c r="G800" s="14">
        <v>30000</v>
      </c>
      <c r="H800" s="14">
        <v>0</v>
      </c>
      <c r="I800" s="14">
        <v>0</v>
      </c>
      <c r="J800" s="14">
        <f>+G800*2.87%</f>
        <v>861</v>
      </c>
      <c r="K800" s="14">
        <f>G800*7.1%</f>
        <v>2130</v>
      </c>
      <c r="L800" s="14">
        <f>G800*1.15%</f>
        <v>345</v>
      </c>
      <c r="M800" s="14">
        <f>+G800*3.04%</f>
        <v>912</v>
      </c>
      <c r="N800" s="14">
        <f>G800*7.09%</f>
        <v>2127</v>
      </c>
      <c r="O800" s="14">
        <v>0</v>
      </c>
      <c r="P800" s="14">
        <f>J800+K800+L800+M800+N800</f>
        <v>6375</v>
      </c>
      <c r="Q800" s="14">
        <f>+AF800</f>
        <v>0</v>
      </c>
      <c r="R800" s="14">
        <f>+J800+M800+O800+Q800+H800+I800</f>
        <v>1773</v>
      </c>
      <c r="S800" s="14">
        <f>+N800+L800+K800</f>
        <v>4602</v>
      </c>
      <c r="T800" s="14">
        <f>+G800-R800</f>
        <v>28227</v>
      </c>
      <c r="U800" s="60">
        <f>+AH800-T800</f>
        <v>0</v>
      </c>
      <c r="V800" t="s">
        <v>898</v>
      </c>
      <c r="W800" t="s">
        <v>127</v>
      </c>
      <c r="X800" t="s">
        <v>1381</v>
      </c>
      <c r="Y800">
        <v>1</v>
      </c>
      <c r="Z800" s="33">
        <v>30000</v>
      </c>
      <c r="AA800">
        <v>0</v>
      </c>
      <c r="AB800" s="33">
        <v>30000</v>
      </c>
      <c r="AC800">
        <v>861</v>
      </c>
      <c r="AD800">
        <v>0</v>
      </c>
      <c r="AE800">
        <v>912</v>
      </c>
      <c r="AF800">
        <v>0</v>
      </c>
      <c r="AG800" s="33">
        <v>1773</v>
      </c>
      <c r="AH800" s="33">
        <v>28227</v>
      </c>
      <c r="AI800" s="33" t="s">
        <v>1975</v>
      </c>
      <c r="AJ800" s="33"/>
      <c r="AL800" s="35"/>
      <c r="AM800" s="35"/>
    </row>
    <row r="801" spans="1:39" ht="15.95" customHeight="1" x14ac:dyDescent="0.25">
      <c r="A801" s="11">
        <f t="shared" si="13"/>
        <v>779</v>
      </c>
      <c r="B801" s="12" t="s">
        <v>329</v>
      </c>
      <c r="C801" s="13" t="s">
        <v>899</v>
      </c>
      <c r="D801" s="13" t="s">
        <v>103</v>
      </c>
      <c r="E801" s="13" t="s">
        <v>29</v>
      </c>
      <c r="F801" s="13" t="s">
        <v>30</v>
      </c>
      <c r="G801" s="14">
        <v>30000</v>
      </c>
      <c r="H801" s="14">
        <v>0</v>
      </c>
      <c r="I801" s="14">
        <v>0</v>
      </c>
      <c r="J801" s="14">
        <f>+G801*2.87%</f>
        <v>861</v>
      </c>
      <c r="K801" s="14">
        <f>G801*7.1%</f>
        <v>2130</v>
      </c>
      <c r="L801" s="14">
        <f>G801*1.15%</f>
        <v>345</v>
      </c>
      <c r="M801" s="14">
        <f>+G801*3.04%</f>
        <v>912</v>
      </c>
      <c r="N801" s="14">
        <f>G801*7.09%</f>
        <v>2127</v>
      </c>
      <c r="O801" s="14">
        <v>0</v>
      </c>
      <c r="P801" s="14">
        <f>J801+K801+L801+M801+N801</f>
        <v>6375</v>
      </c>
      <c r="Q801" s="14">
        <f>+AF801</f>
        <v>0</v>
      </c>
      <c r="R801" s="14">
        <f>+J801+M801+O801+Q801+H801+I801</f>
        <v>1773</v>
      </c>
      <c r="S801" s="14">
        <f>+N801+L801+K801</f>
        <v>4602</v>
      </c>
      <c r="T801" s="14">
        <f>+G801-R801</f>
        <v>28227</v>
      </c>
      <c r="U801" s="60">
        <f>+AH801-T801</f>
        <v>0</v>
      </c>
      <c r="V801" t="s">
        <v>899</v>
      </c>
      <c r="W801" t="s">
        <v>103</v>
      </c>
      <c r="X801" t="s">
        <v>1364</v>
      </c>
      <c r="Y801">
        <v>11</v>
      </c>
      <c r="Z801" s="33">
        <v>30000</v>
      </c>
      <c r="AA801">
        <v>0</v>
      </c>
      <c r="AB801" s="33">
        <v>30000</v>
      </c>
      <c r="AC801">
        <v>861</v>
      </c>
      <c r="AD801">
        <v>0</v>
      </c>
      <c r="AE801">
        <v>912</v>
      </c>
      <c r="AF801">
        <v>0</v>
      </c>
      <c r="AG801" s="33">
        <v>1773</v>
      </c>
      <c r="AH801" s="33">
        <v>28227</v>
      </c>
      <c r="AI801" s="33" t="s">
        <v>1975</v>
      </c>
      <c r="AJ801" s="33"/>
      <c r="AL801" s="35"/>
      <c r="AM801" s="35"/>
    </row>
    <row r="802" spans="1:39" ht="15.95" customHeight="1" x14ac:dyDescent="0.25">
      <c r="A802" s="11">
        <f t="shared" si="13"/>
        <v>780</v>
      </c>
      <c r="B802" s="12" t="s">
        <v>329</v>
      </c>
      <c r="C802" s="13" t="s">
        <v>900</v>
      </c>
      <c r="D802" s="13" t="s">
        <v>32</v>
      </c>
      <c r="E802" s="13" t="s">
        <v>29</v>
      </c>
      <c r="F802" s="13" t="s">
        <v>30</v>
      </c>
      <c r="G802" s="14">
        <v>40000</v>
      </c>
      <c r="H802" s="14">
        <v>442.65</v>
      </c>
      <c r="I802" s="14">
        <v>0</v>
      </c>
      <c r="J802" s="14">
        <f>+G802*2.87%</f>
        <v>1148</v>
      </c>
      <c r="K802" s="14">
        <f>G802*7.1%</f>
        <v>2839.9999999999995</v>
      </c>
      <c r="L802" s="14">
        <f>G802*1.15%</f>
        <v>460</v>
      </c>
      <c r="M802" s="14">
        <f>+G802*3.04%</f>
        <v>1216</v>
      </c>
      <c r="N802" s="14">
        <f>G802*7.09%</f>
        <v>2836</v>
      </c>
      <c r="O802" s="14">
        <v>0</v>
      </c>
      <c r="P802" s="14">
        <f>J802+K802+L802+M802+N802</f>
        <v>8500</v>
      </c>
      <c r="Q802" s="14">
        <f>+AF802</f>
        <v>0</v>
      </c>
      <c r="R802" s="14">
        <f>+J802+M802+O802+Q802+H802+I802</f>
        <v>2806.65</v>
      </c>
      <c r="S802" s="14">
        <f>+N802+L802+K802</f>
        <v>6136</v>
      </c>
      <c r="T802" s="14">
        <f>+G802-R802</f>
        <v>37193.35</v>
      </c>
      <c r="U802" s="60">
        <f>+AH802-T802</f>
        <v>0</v>
      </c>
      <c r="V802" t="s">
        <v>900</v>
      </c>
      <c r="W802" t="s">
        <v>32</v>
      </c>
      <c r="X802" t="s">
        <v>1366</v>
      </c>
      <c r="Y802">
        <v>8</v>
      </c>
      <c r="Z802" s="33">
        <v>40000</v>
      </c>
      <c r="AA802">
        <v>0</v>
      </c>
      <c r="AB802" s="33">
        <v>40000</v>
      </c>
      <c r="AC802" s="33">
        <v>1148</v>
      </c>
      <c r="AD802">
        <v>442.65</v>
      </c>
      <c r="AE802" s="33">
        <v>1216</v>
      </c>
      <c r="AF802">
        <v>0</v>
      </c>
      <c r="AG802" s="33">
        <v>2806.65</v>
      </c>
      <c r="AH802" s="33">
        <v>37193.35</v>
      </c>
      <c r="AI802" s="33" t="s">
        <v>1975</v>
      </c>
      <c r="AJ802" s="33"/>
      <c r="AL802" s="35"/>
      <c r="AM802" s="35"/>
    </row>
    <row r="803" spans="1:39" ht="15.95" customHeight="1" x14ac:dyDescent="0.25">
      <c r="A803" s="11">
        <f t="shared" si="13"/>
        <v>781</v>
      </c>
      <c r="B803" s="12" t="s">
        <v>329</v>
      </c>
      <c r="C803" s="13" t="s">
        <v>901</v>
      </c>
      <c r="D803" s="13" t="s">
        <v>103</v>
      </c>
      <c r="E803" s="13" t="s">
        <v>29</v>
      </c>
      <c r="F803" s="13" t="s">
        <v>30</v>
      </c>
      <c r="G803" s="14">
        <v>30000</v>
      </c>
      <c r="H803" s="14">
        <v>0</v>
      </c>
      <c r="I803" s="14">
        <v>0</v>
      </c>
      <c r="J803" s="14">
        <f>+G803*2.87%</f>
        <v>861</v>
      </c>
      <c r="K803" s="14">
        <f>G803*7.1%</f>
        <v>2130</v>
      </c>
      <c r="L803" s="14">
        <f>G803*1.15%</f>
        <v>345</v>
      </c>
      <c r="M803" s="14">
        <f>+G803*3.04%</f>
        <v>912</v>
      </c>
      <c r="N803" s="14">
        <f>G803*7.09%</f>
        <v>2127</v>
      </c>
      <c r="O803" s="14">
        <v>0</v>
      </c>
      <c r="P803" s="14">
        <f>J803+K803+L803+M803+N803</f>
        <v>6375</v>
      </c>
      <c r="Q803" s="14">
        <f>+AF803</f>
        <v>0</v>
      </c>
      <c r="R803" s="14">
        <f>+J803+M803+O803+Q803+H803+I803</f>
        <v>1773</v>
      </c>
      <c r="S803" s="14">
        <f>+N803+L803+K803</f>
        <v>4602</v>
      </c>
      <c r="T803" s="14">
        <f>+G803-R803</f>
        <v>28227</v>
      </c>
      <c r="U803" s="60">
        <f>+AH803-T803</f>
        <v>0</v>
      </c>
      <c r="V803" t="s">
        <v>901</v>
      </c>
      <c r="W803" t="s">
        <v>103</v>
      </c>
      <c r="X803" t="s">
        <v>1360</v>
      </c>
      <c r="Y803">
        <v>27</v>
      </c>
      <c r="Z803" s="33">
        <v>30000</v>
      </c>
      <c r="AA803">
        <v>0</v>
      </c>
      <c r="AB803" s="33">
        <v>30000</v>
      </c>
      <c r="AC803">
        <v>861</v>
      </c>
      <c r="AD803">
        <v>0</v>
      </c>
      <c r="AE803">
        <v>912</v>
      </c>
      <c r="AF803">
        <v>0</v>
      </c>
      <c r="AG803" s="33">
        <v>1773</v>
      </c>
      <c r="AH803" s="33">
        <v>28227</v>
      </c>
      <c r="AI803" s="33" t="s">
        <v>1975</v>
      </c>
      <c r="AJ803" s="33"/>
      <c r="AL803" s="35"/>
      <c r="AM803" s="35"/>
    </row>
    <row r="804" spans="1:39" ht="15.95" customHeight="1" x14ac:dyDescent="0.25">
      <c r="A804" s="11">
        <f t="shared" si="13"/>
        <v>782</v>
      </c>
      <c r="B804" s="12" t="s">
        <v>329</v>
      </c>
      <c r="C804" s="13" t="s">
        <v>902</v>
      </c>
      <c r="D804" s="13" t="s">
        <v>103</v>
      </c>
      <c r="E804" s="13" t="s">
        <v>29</v>
      </c>
      <c r="F804" s="13" t="s">
        <v>30</v>
      </c>
      <c r="G804" s="14">
        <v>30000</v>
      </c>
      <c r="H804" s="14">
        <v>0</v>
      </c>
      <c r="I804" s="14">
        <v>0</v>
      </c>
      <c r="J804" s="14">
        <f>+G804*2.87%</f>
        <v>861</v>
      </c>
      <c r="K804" s="14">
        <f>G804*7.1%</f>
        <v>2130</v>
      </c>
      <c r="L804" s="14">
        <f>G804*1.15%</f>
        <v>345</v>
      </c>
      <c r="M804" s="14">
        <f>+G804*3.04%</f>
        <v>912</v>
      </c>
      <c r="N804" s="14">
        <f>G804*7.09%</f>
        <v>2127</v>
      </c>
      <c r="O804" s="14">
        <v>0</v>
      </c>
      <c r="P804" s="14">
        <f>J804+K804+L804+M804+N804</f>
        <v>6375</v>
      </c>
      <c r="Q804" s="14">
        <f>+AF804</f>
        <v>0</v>
      </c>
      <c r="R804" s="14">
        <f>+J804+M804+O804+Q804+H804+I804</f>
        <v>1773</v>
      </c>
      <c r="S804" s="14">
        <f>+N804+L804+K804</f>
        <v>4602</v>
      </c>
      <c r="T804" s="14">
        <f>+G804-R804</f>
        <v>28227</v>
      </c>
      <c r="U804" s="60">
        <f>+AH804-T804</f>
        <v>0</v>
      </c>
      <c r="V804" t="s">
        <v>902</v>
      </c>
      <c r="W804" t="s">
        <v>103</v>
      </c>
      <c r="X804" t="s">
        <v>1380</v>
      </c>
      <c r="Y804">
        <v>20</v>
      </c>
      <c r="Z804" s="33">
        <v>30000</v>
      </c>
      <c r="AA804">
        <v>0</v>
      </c>
      <c r="AB804" s="33">
        <v>30000</v>
      </c>
      <c r="AC804">
        <v>861</v>
      </c>
      <c r="AD804">
        <v>0</v>
      </c>
      <c r="AE804">
        <v>912</v>
      </c>
      <c r="AF804">
        <v>0</v>
      </c>
      <c r="AG804" s="33">
        <v>1773</v>
      </c>
      <c r="AH804" s="33">
        <v>28227</v>
      </c>
      <c r="AI804" s="33" t="s">
        <v>1975</v>
      </c>
      <c r="AJ804" s="33"/>
      <c r="AL804" s="35"/>
      <c r="AM804" s="35"/>
    </row>
    <row r="805" spans="1:39" ht="15.95" customHeight="1" x14ac:dyDescent="0.25">
      <c r="A805" s="11">
        <f t="shared" si="13"/>
        <v>783</v>
      </c>
      <c r="B805" s="12" t="s">
        <v>329</v>
      </c>
      <c r="C805" s="13" t="s">
        <v>903</v>
      </c>
      <c r="D805" s="13" t="s">
        <v>32</v>
      </c>
      <c r="E805" s="13" t="s">
        <v>29</v>
      </c>
      <c r="F805" s="13" t="s">
        <v>30</v>
      </c>
      <c r="G805" s="14">
        <v>40000</v>
      </c>
      <c r="H805" s="14">
        <v>442.65</v>
      </c>
      <c r="I805" s="14">
        <v>0</v>
      </c>
      <c r="J805" s="14">
        <f>+G805*2.87%</f>
        <v>1148</v>
      </c>
      <c r="K805" s="14">
        <f>G805*7.1%</f>
        <v>2839.9999999999995</v>
      </c>
      <c r="L805" s="14">
        <f>G805*1.15%</f>
        <v>460</v>
      </c>
      <c r="M805" s="14">
        <f>+G805*3.04%</f>
        <v>1216</v>
      </c>
      <c r="N805" s="14">
        <f>G805*7.09%</f>
        <v>2836</v>
      </c>
      <c r="O805" s="14">
        <v>0</v>
      </c>
      <c r="P805" s="14">
        <f>J805+K805+L805+M805+N805</f>
        <v>8500</v>
      </c>
      <c r="Q805" s="14">
        <f>+AF805</f>
        <v>0</v>
      </c>
      <c r="R805" s="14">
        <f>+J805+M805+O805+Q805+H805+I805</f>
        <v>2806.65</v>
      </c>
      <c r="S805" s="14">
        <f>+N805+L805+K805</f>
        <v>6136</v>
      </c>
      <c r="T805" s="14">
        <f>+G805-R805</f>
        <v>37193.35</v>
      </c>
      <c r="U805" s="60">
        <f>+AH805-T805</f>
        <v>0</v>
      </c>
      <c r="V805" t="s">
        <v>903</v>
      </c>
      <c r="W805" t="s">
        <v>258</v>
      </c>
      <c r="X805" t="s">
        <v>1374</v>
      </c>
      <c r="Y805">
        <v>6</v>
      </c>
      <c r="Z805" s="33">
        <v>40000</v>
      </c>
      <c r="AA805">
        <v>0</v>
      </c>
      <c r="AB805" s="33">
        <v>40000</v>
      </c>
      <c r="AC805" s="33">
        <v>1148</v>
      </c>
      <c r="AD805">
        <v>442.65</v>
      </c>
      <c r="AE805" s="33">
        <v>1216</v>
      </c>
      <c r="AF805">
        <v>0</v>
      </c>
      <c r="AG805" s="33">
        <v>2806.65</v>
      </c>
      <c r="AH805" s="33">
        <v>37193.35</v>
      </c>
      <c r="AI805" s="33" t="s">
        <v>1975</v>
      </c>
      <c r="AJ805" s="33"/>
      <c r="AL805" s="35"/>
      <c r="AM805" s="35"/>
    </row>
    <row r="806" spans="1:39" ht="15.95" customHeight="1" x14ac:dyDescent="0.25">
      <c r="A806" s="11">
        <f t="shared" si="13"/>
        <v>784</v>
      </c>
      <c r="B806" s="12" t="s">
        <v>329</v>
      </c>
      <c r="C806" s="13" t="s">
        <v>1004</v>
      </c>
      <c r="D806" s="13" t="s">
        <v>549</v>
      </c>
      <c r="E806" s="13" t="s">
        <v>29</v>
      </c>
      <c r="F806" s="13" t="s">
        <v>30</v>
      </c>
      <c r="G806" s="14">
        <v>30000</v>
      </c>
      <c r="H806" s="14">
        <v>0</v>
      </c>
      <c r="I806" s="14">
        <v>0</v>
      </c>
      <c r="J806" s="14">
        <f>+G806*2.87%</f>
        <v>861</v>
      </c>
      <c r="K806" s="14">
        <f>G806*7.1%</f>
        <v>2130</v>
      </c>
      <c r="L806" s="14">
        <f>G806*1.15%</f>
        <v>345</v>
      </c>
      <c r="M806" s="14">
        <f>+G806*3.04%</f>
        <v>912</v>
      </c>
      <c r="N806" s="14">
        <f>G806*7.09%</f>
        <v>2127</v>
      </c>
      <c r="O806" s="14">
        <v>0</v>
      </c>
      <c r="P806" s="14">
        <f>J806+K806+L806+M806+N806</f>
        <v>6375</v>
      </c>
      <c r="Q806" s="14">
        <f>+AF806</f>
        <v>0</v>
      </c>
      <c r="R806" s="14">
        <f>+J806+M806+O806+Q806+H806+I806</f>
        <v>1773</v>
      </c>
      <c r="S806" s="14">
        <f>+N806+L806+K806</f>
        <v>4602</v>
      </c>
      <c r="T806" s="14">
        <f>+G806-R806</f>
        <v>28227</v>
      </c>
      <c r="U806" s="60">
        <f>+AH806-T806</f>
        <v>0</v>
      </c>
      <c r="V806" t="s">
        <v>1004</v>
      </c>
      <c r="W806" t="s">
        <v>549</v>
      </c>
      <c r="X806" t="s">
        <v>1710</v>
      </c>
      <c r="Y806">
        <v>29</v>
      </c>
      <c r="Z806" s="33">
        <v>30000</v>
      </c>
      <c r="AA806">
        <v>0</v>
      </c>
      <c r="AB806" s="33">
        <v>30000</v>
      </c>
      <c r="AC806">
        <v>861</v>
      </c>
      <c r="AD806">
        <v>0</v>
      </c>
      <c r="AE806">
        <v>912</v>
      </c>
      <c r="AF806">
        <v>0</v>
      </c>
      <c r="AG806" s="33">
        <v>1773</v>
      </c>
      <c r="AH806" s="33">
        <v>28227</v>
      </c>
      <c r="AI806" s="33" t="s">
        <v>1975</v>
      </c>
      <c r="AJ806" s="33"/>
      <c r="AL806" s="35"/>
      <c r="AM806" s="35"/>
    </row>
    <row r="807" spans="1:39" ht="15.95" customHeight="1" x14ac:dyDescent="0.25">
      <c r="A807" s="11">
        <f t="shared" si="13"/>
        <v>785</v>
      </c>
      <c r="B807" s="12" t="s">
        <v>212</v>
      </c>
      <c r="C807" s="13" t="s">
        <v>904</v>
      </c>
      <c r="D807" s="13" t="s">
        <v>165</v>
      </c>
      <c r="E807" s="13" t="s">
        <v>29</v>
      </c>
      <c r="F807" s="13" t="s">
        <v>30</v>
      </c>
      <c r="G807" s="14">
        <v>22000</v>
      </c>
      <c r="H807" s="14">
        <v>0</v>
      </c>
      <c r="I807" s="14">
        <v>0</v>
      </c>
      <c r="J807" s="14">
        <f>+G807*2.87%</f>
        <v>631.4</v>
      </c>
      <c r="K807" s="14">
        <f>G807*7.1%</f>
        <v>1561.9999999999998</v>
      </c>
      <c r="L807" s="14">
        <f>G807*1.15%</f>
        <v>253</v>
      </c>
      <c r="M807" s="14">
        <f>+G807*3.04%</f>
        <v>668.8</v>
      </c>
      <c r="N807" s="14">
        <f>G807*7.09%</f>
        <v>1559.8000000000002</v>
      </c>
      <c r="O807" s="14">
        <v>0</v>
      </c>
      <c r="P807" s="14">
        <f>J807+K807+L807+M807+N807</f>
        <v>4675</v>
      </c>
      <c r="Q807" s="14">
        <f>+AF807</f>
        <v>3064.58</v>
      </c>
      <c r="R807" s="14">
        <f>+J807+M807+O807+Q807+H807+I807</f>
        <v>4364.78</v>
      </c>
      <c r="S807" s="14">
        <f>+N808+L808+K808</f>
        <v>3374.8</v>
      </c>
      <c r="T807" s="14">
        <f>+G807-R807</f>
        <v>17635.22</v>
      </c>
      <c r="U807" s="60">
        <f>+AH807-T807</f>
        <v>0</v>
      </c>
      <c r="V807" t="s">
        <v>904</v>
      </c>
      <c r="W807" t="s">
        <v>165</v>
      </c>
      <c r="X807" t="s">
        <v>1309</v>
      </c>
      <c r="Y807">
        <v>12</v>
      </c>
      <c r="Z807" s="33">
        <v>22000</v>
      </c>
      <c r="AA807">
        <v>0</v>
      </c>
      <c r="AB807" s="33">
        <v>22000</v>
      </c>
      <c r="AC807">
        <v>631.4</v>
      </c>
      <c r="AD807">
        <v>0</v>
      </c>
      <c r="AE807">
        <v>668.8</v>
      </c>
      <c r="AF807" s="33">
        <v>3064.58</v>
      </c>
      <c r="AG807" s="33">
        <v>4364.78</v>
      </c>
      <c r="AH807" s="33">
        <v>17635.22</v>
      </c>
      <c r="AI807" s="33" t="s">
        <v>1975</v>
      </c>
      <c r="AJ807" s="33"/>
      <c r="AL807" s="35"/>
      <c r="AM807" s="35"/>
    </row>
    <row r="808" spans="1:39" ht="15.95" customHeight="1" x14ac:dyDescent="0.25">
      <c r="A808" s="11">
        <f t="shared" si="13"/>
        <v>786</v>
      </c>
      <c r="B808" s="12" t="s">
        <v>212</v>
      </c>
      <c r="C808" s="13" t="s">
        <v>905</v>
      </c>
      <c r="D808" s="13" t="s">
        <v>165</v>
      </c>
      <c r="E808" s="13" t="s">
        <v>29</v>
      </c>
      <c r="F808" s="13" t="s">
        <v>30</v>
      </c>
      <c r="G808" s="14">
        <v>22000</v>
      </c>
      <c r="H808" s="14">
        <v>0</v>
      </c>
      <c r="I808" s="14">
        <v>0</v>
      </c>
      <c r="J808" s="14">
        <f>+G808*2.87%</f>
        <v>631.4</v>
      </c>
      <c r="K808" s="14">
        <f>G808*7.1%</f>
        <v>1561.9999999999998</v>
      </c>
      <c r="L808" s="14">
        <f>G808*1.15%</f>
        <v>253</v>
      </c>
      <c r="M808" s="14">
        <f>+G808*3.04%</f>
        <v>668.8</v>
      </c>
      <c r="N808" s="14">
        <f>G808*7.09%</f>
        <v>1559.8000000000002</v>
      </c>
      <c r="O808" s="14">
        <v>0</v>
      </c>
      <c r="P808" s="14">
        <f>J808+K808+L808+M808+N808</f>
        <v>4675</v>
      </c>
      <c r="Q808" s="14">
        <f>+AF808</f>
        <v>9966.92</v>
      </c>
      <c r="R808" s="14">
        <f>+J808+M808+O808+Q808+H808+I808</f>
        <v>11267.119999999999</v>
      </c>
      <c r="S808" s="14">
        <f>+N808+L808+K808</f>
        <v>3374.8</v>
      </c>
      <c r="T808" s="14">
        <f>+G808-R808</f>
        <v>10732.880000000001</v>
      </c>
      <c r="U808" s="60">
        <f>+AH808-T808</f>
        <v>0</v>
      </c>
      <c r="V808" t="s">
        <v>905</v>
      </c>
      <c r="W808" t="s">
        <v>165</v>
      </c>
      <c r="X808" t="s">
        <v>1343</v>
      </c>
      <c r="Y808">
        <v>13</v>
      </c>
      <c r="Z808" s="33">
        <v>22000</v>
      </c>
      <c r="AA808">
        <v>0</v>
      </c>
      <c r="AB808" s="33">
        <v>22000</v>
      </c>
      <c r="AC808">
        <v>631.4</v>
      </c>
      <c r="AD808">
        <v>0</v>
      </c>
      <c r="AE808">
        <v>668.8</v>
      </c>
      <c r="AF808" s="33">
        <v>9966.92</v>
      </c>
      <c r="AG808" s="33">
        <v>11267.12</v>
      </c>
      <c r="AH808" s="33">
        <v>10732.88</v>
      </c>
      <c r="AI808" s="33" t="s">
        <v>1975</v>
      </c>
      <c r="AJ808" s="33"/>
      <c r="AL808" s="35"/>
      <c r="AM808" s="35"/>
    </row>
    <row r="809" spans="1:39" ht="15.95" customHeight="1" x14ac:dyDescent="0.25">
      <c r="A809" s="11">
        <f t="shared" si="13"/>
        <v>787</v>
      </c>
      <c r="B809" s="12" t="s">
        <v>212</v>
      </c>
      <c r="C809" s="13" t="s">
        <v>906</v>
      </c>
      <c r="D809" s="13" t="s">
        <v>165</v>
      </c>
      <c r="E809" s="13" t="s">
        <v>29</v>
      </c>
      <c r="F809" s="13" t="s">
        <v>30</v>
      </c>
      <c r="G809" s="14">
        <v>22000</v>
      </c>
      <c r="H809" s="14">
        <v>0</v>
      </c>
      <c r="I809" s="14">
        <v>0</v>
      </c>
      <c r="J809" s="14">
        <f>+G809*2.87%</f>
        <v>631.4</v>
      </c>
      <c r="K809" s="14">
        <f>G809*7.1%</f>
        <v>1561.9999999999998</v>
      </c>
      <c r="L809" s="14">
        <f>G809*1.15%</f>
        <v>253</v>
      </c>
      <c r="M809" s="14">
        <f>+G809*3.04%</f>
        <v>668.8</v>
      </c>
      <c r="N809" s="14">
        <f>G809*7.09%</f>
        <v>1559.8000000000002</v>
      </c>
      <c r="O809" s="14">
        <v>0</v>
      </c>
      <c r="P809" s="14">
        <f>J809+K809+L809+M809+N809</f>
        <v>4675</v>
      </c>
      <c r="Q809" s="14">
        <f>+AF809</f>
        <v>0</v>
      </c>
      <c r="R809" s="14">
        <f>+J809+M809+O809+Q809+H809+I809</f>
        <v>1300.1999999999998</v>
      </c>
      <c r="S809" s="14">
        <f>+N809+L809+K809</f>
        <v>3374.8</v>
      </c>
      <c r="T809" s="14">
        <f>+G809-R809</f>
        <v>20699.8</v>
      </c>
      <c r="U809" s="60">
        <f>+AH809-T809</f>
        <v>0</v>
      </c>
      <c r="V809" t="s">
        <v>906</v>
      </c>
      <c r="W809" t="s">
        <v>165</v>
      </c>
      <c r="X809" t="s">
        <v>1346</v>
      </c>
      <c r="Y809">
        <v>14</v>
      </c>
      <c r="Z809" s="33">
        <v>22000</v>
      </c>
      <c r="AA809">
        <v>0</v>
      </c>
      <c r="AB809" s="33">
        <v>22000</v>
      </c>
      <c r="AC809">
        <v>631.4</v>
      </c>
      <c r="AD809">
        <v>0</v>
      </c>
      <c r="AE809">
        <v>668.8</v>
      </c>
      <c r="AF809">
        <v>0</v>
      </c>
      <c r="AG809" s="33">
        <v>1300.2</v>
      </c>
      <c r="AH809" s="33">
        <v>20699.8</v>
      </c>
      <c r="AI809" s="33" t="s">
        <v>1975</v>
      </c>
      <c r="AJ809" s="33"/>
      <c r="AL809" s="35"/>
      <c r="AM809" s="35"/>
    </row>
    <row r="810" spans="1:39" ht="15.95" customHeight="1" x14ac:dyDescent="0.25">
      <c r="A810" s="11">
        <f t="shared" si="13"/>
        <v>788</v>
      </c>
      <c r="B810" s="12" t="s">
        <v>212</v>
      </c>
      <c r="C810" s="13" t="s">
        <v>907</v>
      </c>
      <c r="D810" s="13" t="s">
        <v>367</v>
      </c>
      <c r="E810" s="13" t="s">
        <v>29</v>
      </c>
      <c r="F810" s="13" t="s">
        <v>30</v>
      </c>
      <c r="G810" s="14">
        <v>22000</v>
      </c>
      <c r="H810" s="14">
        <v>0</v>
      </c>
      <c r="I810" s="14">
        <v>0</v>
      </c>
      <c r="J810" s="14">
        <f>+G810*2.87%</f>
        <v>631.4</v>
      </c>
      <c r="K810" s="14">
        <f>G810*7.1%</f>
        <v>1561.9999999999998</v>
      </c>
      <c r="L810" s="14">
        <f>G810*1.15%</f>
        <v>253</v>
      </c>
      <c r="M810" s="14">
        <f>+G810*3.04%</f>
        <v>668.8</v>
      </c>
      <c r="N810" s="14">
        <f>G810*7.09%</f>
        <v>1559.8000000000002</v>
      </c>
      <c r="O810" s="14">
        <v>1587.38</v>
      </c>
      <c r="P810" s="14">
        <f>J810+K810+L810+M810+N810</f>
        <v>4675</v>
      </c>
      <c r="Q810" s="14">
        <v>13252.710000000001</v>
      </c>
      <c r="R810" s="14">
        <f>+J810+M810+O810+Q810+H810+I810</f>
        <v>16140.29</v>
      </c>
      <c r="S810" s="14">
        <f>+N810+L810+K810</f>
        <v>3374.8</v>
      </c>
      <c r="T810" s="14">
        <f>+G810-R810</f>
        <v>5859.7099999999991</v>
      </c>
      <c r="U810" s="60">
        <f>+AH810-T810</f>
        <v>0</v>
      </c>
      <c r="V810" t="s">
        <v>907</v>
      </c>
      <c r="W810" t="s">
        <v>367</v>
      </c>
      <c r="X810" t="s">
        <v>1305</v>
      </c>
      <c r="Y810">
        <v>9</v>
      </c>
      <c r="Z810" s="33">
        <v>22000</v>
      </c>
      <c r="AA810">
        <v>0</v>
      </c>
      <c r="AB810" s="33">
        <v>22000</v>
      </c>
      <c r="AC810">
        <v>631.4</v>
      </c>
      <c r="AD810">
        <v>0</v>
      </c>
      <c r="AE810">
        <v>668.8</v>
      </c>
      <c r="AF810" s="33">
        <v>14840.09</v>
      </c>
      <c r="AG810" s="33">
        <v>16140.29</v>
      </c>
      <c r="AH810" s="33">
        <v>5859.71</v>
      </c>
      <c r="AI810" s="33" t="s">
        <v>1975</v>
      </c>
      <c r="AJ810" s="33"/>
      <c r="AL810" s="35"/>
      <c r="AM810" s="35"/>
    </row>
    <row r="811" spans="1:39" ht="15.95" customHeight="1" x14ac:dyDescent="0.25">
      <c r="A811" s="11">
        <f t="shared" si="13"/>
        <v>789</v>
      </c>
      <c r="B811" s="12" t="s">
        <v>212</v>
      </c>
      <c r="C811" s="13" t="s">
        <v>908</v>
      </c>
      <c r="D811" s="13" t="s">
        <v>496</v>
      </c>
      <c r="E811" s="13" t="s">
        <v>29</v>
      </c>
      <c r="F811" s="13" t="s">
        <v>35</v>
      </c>
      <c r="G811" s="14">
        <v>22000</v>
      </c>
      <c r="H811" s="14">
        <v>0</v>
      </c>
      <c r="I811" s="14">
        <v>0</v>
      </c>
      <c r="J811" s="14">
        <f>+G811*2.87%</f>
        <v>631.4</v>
      </c>
      <c r="K811" s="14">
        <f>G811*7.1%</f>
        <v>1561.9999999999998</v>
      </c>
      <c r="L811" s="14">
        <f>G811*1.15%</f>
        <v>253</v>
      </c>
      <c r="M811" s="14">
        <f>+G811*3.04%</f>
        <v>668.8</v>
      </c>
      <c r="N811" s="14">
        <f>G811*7.09%</f>
        <v>1559.8000000000002</v>
      </c>
      <c r="O811" s="14">
        <v>0</v>
      </c>
      <c r="P811" s="14">
        <f>J811+K811+L811+M811+N811</f>
        <v>4675</v>
      </c>
      <c r="Q811" s="14">
        <f>+AF811</f>
        <v>16434.89</v>
      </c>
      <c r="R811" s="14">
        <f>+J811+M811+O811+Q811+H811+I811</f>
        <v>17735.09</v>
      </c>
      <c r="S811" s="14">
        <f>+N811+L811+K811</f>
        <v>3374.8</v>
      </c>
      <c r="T811" s="14">
        <f>+G811-R811</f>
        <v>4264.91</v>
      </c>
      <c r="U811" s="60">
        <f>+AH811-T811</f>
        <v>0</v>
      </c>
      <c r="V811" t="s">
        <v>908</v>
      </c>
      <c r="W811" t="s">
        <v>496</v>
      </c>
      <c r="X811" t="s">
        <v>1327</v>
      </c>
      <c r="Y811">
        <v>50</v>
      </c>
      <c r="Z811" s="33">
        <v>22000</v>
      </c>
      <c r="AA811">
        <v>0</v>
      </c>
      <c r="AB811" s="33">
        <v>22000</v>
      </c>
      <c r="AC811">
        <v>631.4</v>
      </c>
      <c r="AD811">
        <v>0</v>
      </c>
      <c r="AE811">
        <v>668.8</v>
      </c>
      <c r="AF811" s="33">
        <v>16434.89</v>
      </c>
      <c r="AG811" s="33">
        <v>17735.09</v>
      </c>
      <c r="AH811" s="33">
        <v>4264.91</v>
      </c>
      <c r="AI811" s="33" t="s">
        <v>1975</v>
      </c>
      <c r="AJ811" s="33"/>
      <c r="AL811" s="35"/>
      <c r="AM811" s="35"/>
    </row>
    <row r="812" spans="1:39" ht="15.95" customHeight="1" x14ac:dyDescent="0.25">
      <c r="A812" s="11">
        <f t="shared" si="13"/>
        <v>790</v>
      </c>
      <c r="B812" s="12" t="s">
        <v>212</v>
      </c>
      <c r="C812" s="13" t="s">
        <v>909</v>
      </c>
      <c r="D812" s="13" t="s">
        <v>331</v>
      </c>
      <c r="E812" s="13" t="s">
        <v>29</v>
      </c>
      <c r="F812" s="13" t="s">
        <v>30</v>
      </c>
      <c r="G812" s="14">
        <v>45000</v>
      </c>
      <c r="H812" s="14">
        <v>1148.33</v>
      </c>
      <c r="I812" s="14">
        <v>0</v>
      </c>
      <c r="J812" s="14">
        <f>+G812*2.87%</f>
        <v>1291.5</v>
      </c>
      <c r="K812" s="14">
        <f>G812*7.1%</f>
        <v>3194.9999999999995</v>
      </c>
      <c r="L812" s="14">
        <f>G812*1.15%</f>
        <v>517.5</v>
      </c>
      <c r="M812" s="14">
        <f>+G812*3.04%</f>
        <v>1368</v>
      </c>
      <c r="N812" s="14">
        <f>G812*7.09%</f>
        <v>3190.5</v>
      </c>
      <c r="O812" s="14">
        <v>0</v>
      </c>
      <c r="P812" s="14">
        <f>J812+K812+L812+M812+N812</f>
        <v>9562.5</v>
      </c>
      <c r="Q812" s="14">
        <f>+AF812</f>
        <v>0</v>
      </c>
      <c r="R812" s="14">
        <f>+J812+M812+O812+Q812+H812+I812</f>
        <v>3807.83</v>
      </c>
      <c r="S812" s="14">
        <f>+N812+L812+K812</f>
        <v>6903</v>
      </c>
      <c r="T812" s="14">
        <f>+G812-R812</f>
        <v>41192.17</v>
      </c>
      <c r="U812" s="60">
        <f>+AH812-T812</f>
        <v>0</v>
      </c>
      <c r="V812" t="s">
        <v>909</v>
      </c>
      <c r="W812" t="s">
        <v>331</v>
      </c>
      <c r="X812" t="s">
        <v>1314</v>
      </c>
      <c r="Y812">
        <v>14</v>
      </c>
      <c r="Z812" s="33">
        <v>45000</v>
      </c>
      <c r="AA812">
        <v>0</v>
      </c>
      <c r="AB812" s="33">
        <v>45000</v>
      </c>
      <c r="AC812" s="33">
        <v>1291.5</v>
      </c>
      <c r="AD812" s="33">
        <v>1148.33</v>
      </c>
      <c r="AE812" s="33">
        <v>1368</v>
      </c>
      <c r="AF812">
        <v>0</v>
      </c>
      <c r="AG812" s="33">
        <v>3807.83</v>
      </c>
      <c r="AH812" s="33">
        <v>41192.17</v>
      </c>
      <c r="AI812" s="33" t="s">
        <v>1975</v>
      </c>
      <c r="AJ812" s="33"/>
      <c r="AL812" s="35"/>
      <c r="AM812" s="35"/>
    </row>
    <row r="813" spans="1:39" ht="15.95" customHeight="1" x14ac:dyDescent="0.25">
      <c r="A813" s="11">
        <f t="shared" si="13"/>
        <v>791</v>
      </c>
      <c r="B813" s="12" t="s">
        <v>212</v>
      </c>
      <c r="C813" s="13" t="s">
        <v>910</v>
      </c>
      <c r="D813" s="13" t="s">
        <v>165</v>
      </c>
      <c r="E813" s="13" t="s">
        <v>29</v>
      </c>
      <c r="F813" s="13" t="s">
        <v>30</v>
      </c>
      <c r="G813" s="14">
        <v>22000</v>
      </c>
      <c r="H813" s="14">
        <v>0</v>
      </c>
      <c r="I813" s="14">
        <v>0</v>
      </c>
      <c r="J813" s="14">
        <f>+G813*2.87%</f>
        <v>631.4</v>
      </c>
      <c r="K813" s="14">
        <f>G813*7.1%</f>
        <v>1561.9999999999998</v>
      </c>
      <c r="L813" s="14">
        <f>G813*1.15%</f>
        <v>253</v>
      </c>
      <c r="M813" s="14">
        <f>+G813*3.04%</f>
        <v>668.8</v>
      </c>
      <c r="N813" s="14">
        <f>G813*7.09%</f>
        <v>1559.8000000000002</v>
      </c>
      <c r="O813" s="14">
        <v>0</v>
      </c>
      <c r="P813" s="14">
        <f>J813+K813+L813+M813+N813</f>
        <v>4675</v>
      </c>
      <c r="Q813" s="14">
        <f>+AF813</f>
        <v>3096</v>
      </c>
      <c r="R813" s="14">
        <f>+J813+M813+O813+Q813+H813+I813</f>
        <v>4396.2</v>
      </c>
      <c r="S813" s="14">
        <f>+N813+L813+K813</f>
        <v>3374.8</v>
      </c>
      <c r="T813" s="14">
        <f>+G813-R813</f>
        <v>17603.8</v>
      </c>
      <c r="U813" s="60">
        <f>+AH813-T813</f>
        <v>0</v>
      </c>
      <c r="V813" t="s">
        <v>910</v>
      </c>
      <c r="W813" t="s">
        <v>165</v>
      </c>
      <c r="X813" t="s">
        <v>1334</v>
      </c>
      <c r="Y813">
        <v>16</v>
      </c>
      <c r="Z813" s="33">
        <v>22000</v>
      </c>
      <c r="AA813">
        <v>0</v>
      </c>
      <c r="AB813" s="33">
        <v>22000</v>
      </c>
      <c r="AC813">
        <v>631.4</v>
      </c>
      <c r="AD813">
        <v>0</v>
      </c>
      <c r="AE813">
        <v>668.8</v>
      </c>
      <c r="AF813" s="33">
        <v>3096</v>
      </c>
      <c r="AG813" s="33">
        <v>4396.2</v>
      </c>
      <c r="AH813" s="33">
        <v>17603.8</v>
      </c>
      <c r="AI813" s="33" t="s">
        <v>1975</v>
      </c>
      <c r="AJ813" s="33"/>
      <c r="AL813" s="35"/>
      <c r="AM813" s="35"/>
    </row>
    <row r="814" spans="1:39" ht="15.95" customHeight="1" x14ac:dyDescent="0.25">
      <c r="A814" s="11">
        <f t="shared" si="13"/>
        <v>792</v>
      </c>
      <c r="B814" s="12" t="s">
        <v>212</v>
      </c>
      <c r="C814" s="13" t="s">
        <v>911</v>
      </c>
      <c r="D814" s="13" t="s">
        <v>496</v>
      </c>
      <c r="E814" s="13" t="s">
        <v>29</v>
      </c>
      <c r="F814" s="13" t="s">
        <v>35</v>
      </c>
      <c r="G814" s="14">
        <v>22000</v>
      </c>
      <c r="H814" s="14">
        <v>0</v>
      </c>
      <c r="I814" s="14">
        <v>0</v>
      </c>
      <c r="J814" s="14">
        <f>+G814*2.87%</f>
        <v>631.4</v>
      </c>
      <c r="K814" s="14">
        <f>G814*7.1%</f>
        <v>1561.9999999999998</v>
      </c>
      <c r="L814" s="14">
        <f>G814*1.15%</f>
        <v>253</v>
      </c>
      <c r="M814" s="14">
        <f>+G814*3.04%</f>
        <v>668.8</v>
      </c>
      <c r="N814" s="14">
        <f>G814*7.09%</f>
        <v>1559.8000000000002</v>
      </c>
      <c r="O814" s="14">
        <v>0</v>
      </c>
      <c r="P814" s="14">
        <f>J814+K814+L814+M814+N814</f>
        <v>4675</v>
      </c>
      <c r="Q814" s="14">
        <f>+AF814</f>
        <v>0</v>
      </c>
      <c r="R814" s="14">
        <f>+J814+M814+O814+Q814+H814+I814</f>
        <v>1300.1999999999998</v>
      </c>
      <c r="S814" s="14">
        <f>+N814+L814+K814</f>
        <v>3374.8</v>
      </c>
      <c r="T814" s="14">
        <f>+G814-R814</f>
        <v>20699.8</v>
      </c>
      <c r="U814" s="60">
        <f>+AH814-T814</f>
        <v>0</v>
      </c>
      <c r="V814" t="s">
        <v>911</v>
      </c>
      <c r="W814" t="s">
        <v>496</v>
      </c>
      <c r="X814" t="s">
        <v>1323</v>
      </c>
      <c r="Y814">
        <v>52</v>
      </c>
      <c r="Z814" s="33">
        <v>22000</v>
      </c>
      <c r="AA814">
        <v>0</v>
      </c>
      <c r="AB814" s="33">
        <v>22000</v>
      </c>
      <c r="AC814">
        <v>631.4</v>
      </c>
      <c r="AD814">
        <v>0</v>
      </c>
      <c r="AE814">
        <v>668.8</v>
      </c>
      <c r="AF814">
        <v>0</v>
      </c>
      <c r="AG814" s="33">
        <v>1300.2</v>
      </c>
      <c r="AH814" s="33">
        <v>20699.8</v>
      </c>
      <c r="AI814" s="33" t="s">
        <v>1975</v>
      </c>
      <c r="AJ814" s="33"/>
      <c r="AK814" s="35">
        <f>+U814</f>
        <v>0</v>
      </c>
      <c r="AL814" s="35"/>
      <c r="AM814" s="35"/>
    </row>
    <row r="815" spans="1:39" ht="15.95" customHeight="1" x14ac:dyDescent="0.25">
      <c r="A815" s="11">
        <f t="shared" si="13"/>
        <v>793</v>
      </c>
      <c r="B815" s="12" t="s">
        <v>212</v>
      </c>
      <c r="C815" s="13" t="s">
        <v>912</v>
      </c>
      <c r="D815" s="13" t="s">
        <v>165</v>
      </c>
      <c r="E815" s="13" t="s">
        <v>29</v>
      </c>
      <c r="F815" s="13" t="s">
        <v>30</v>
      </c>
      <c r="G815" s="14">
        <v>22000</v>
      </c>
      <c r="H815" s="14">
        <v>0</v>
      </c>
      <c r="I815" s="14">
        <v>0</v>
      </c>
      <c r="J815" s="14">
        <f>+G815*2.87%</f>
        <v>631.4</v>
      </c>
      <c r="K815" s="14">
        <f>G815*7.1%</f>
        <v>1561.9999999999998</v>
      </c>
      <c r="L815" s="14">
        <f>G815*1.15%</f>
        <v>253</v>
      </c>
      <c r="M815" s="14">
        <f>+G815*3.04%</f>
        <v>668.8</v>
      </c>
      <c r="N815" s="14">
        <f>G815*7.09%</f>
        <v>1559.8000000000002</v>
      </c>
      <c r="O815" s="14">
        <v>0</v>
      </c>
      <c r="P815" s="14">
        <f>J815+K815+L815+M815+N815</f>
        <v>4675</v>
      </c>
      <c r="Q815" s="14">
        <f>+AF815</f>
        <v>13262.2</v>
      </c>
      <c r="R815" s="14">
        <f>+J815+M815+O815+Q815+H815+I815</f>
        <v>14562.400000000001</v>
      </c>
      <c r="S815" s="14">
        <f>+N815+L815+K815</f>
        <v>3374.8</v>
      </c>
      <c r="T815" s="14">
        <f>+G815-R815</f>
        <v>7437.5999999999985</v>
      </c>
      <c r="U815" s="60">
        <f>+AH815-T815</f>
        <v>0</v>
      </c>
      <c r="V815" t="s">
        <v>912</v>
      </c>
      <c r="W815" t="s">
        <v>165</v>
      </c>
      <c r="X815" t="s">
        <v>1357</v>
      </c>
      <c r="Y815">
        <v>17</v>
      </c>
      <c r="Z815" s="33">
        <v>22000</v>
      </c>
      <c r="AA815">
        <v>0</v>
      </c>
      <c r="AB815" s="33">
        <v>22000</v>
      </c>
      <c r="AC815">
        <v>631.4</v>
      </c>
      <c r="AD815">
        <v>0</v>
      </c>
      <c r="AE815">
        <v>668.8</v>
      </c>
      <c r="AF815" s="33">
        <v>13262.2</v>
      </c>
      <c r="AG815" s="33">
        <v>14562.4</v>
      </c>
      <c r="AH815" s="33">
        <v>7437.6</v>
      </c>
      <c r="AI815" s="33" t="s">
        <v>1975</v>
      </c>
      <c r="AJ815" s="33"/>
      <c r="AL815" s="35"/>
      <c r="AM815" s="35"/>
    </row>
    <row r="816" spans="1:39" ht="15.95" customHeight="1" x14ac:dyDescent="0.25">
      <c r="A816" s="11">
        <f t="shared" si="13"/>
        <v>794</v>
      </c>
      <c r="B816" s="12" t="s">
        <v>212</v>
      </c>
      <c r="C816" s="13" t="s">
        <v>913</v>
      </c>
      <c r="D816" s="13" t="s">
        <v>557</v>
      </c>
      <c r="E816" s="13" t="s">
        <v>29</v>
      </c>
      <c r="F816" s="13" t="s">
        <v>30</v>
      </c>
      <c r="G816" s="14">
        <v>22000</v>
      </c>
      <c r="H816" s="14">
        <v>0</v>
      </c>
      <c r="I816" s="14">
        <v>0</v>
      </c>
      <c r="J816" s="14">
        <f>+G816*2.87%</f>
        <v>631.4</v>
      </c>
      <c r="K816" s="14">
        <f>G816*7.1%</f>
        <v>1561.9999999999998</v>
      </c>
      <c r="L816" s="14">
        <f>G816*1.15%</f>
        <v>253</v>
      </c>
      <c r="M816" s="14">
        <f>+G816*3.04%</f>
        <v>668.8</v>
      </c>
      <c r="N816" s="14">
        <f>G816*7.09%</f>
        <v>1559.8000000000002</v>
      </c>
      <c r="O816" s="14">
        <v>0</v>
      </c>
      <c r="P816" s="14">
        <f>J816+K816+L816+M816+N816</f>
        <v>4675</v>
      </c>
      <c r="Q816" s="14">
        <f>+AF816</f>
        <v>9617.44</v>
      </c>
      <c r="R816" s="14">
        <f>+J816+M816+O816+Q816+H816+I816</f>
        <v>10917.64</v>
      </c>
      <c r="S816" s="14">
        <f>+N816+L816+K816</f>
        <v>3374.8</v>
      </c>
      <c r="T816" s="14">
        <f>+G816-R816</f>
        <v>11082.36</v>
      </c>
      <c r="U816" s="60">
        <f>+AH816-T816</f>
        <v>0</v>
      </c>
      <c r="V816" t="s">
        <v>913</v>
      </c>
      <c r="W816" t="s">
        <v>557</v>
      </c>
      <c r="X816" t="s">
        <v>1322</v>
      </c>
      <c r="Y816">
        <v>33</v>
      </c>
      <c r="Z816" s="33">
        <v>22000</v>
      </c>
      <c r="AA816">
        <v>0</v>
      </c>
      <c r="AB816" s="33">
        <v>22000</v>
      </c>
      <c r="AC816">
        <v>631.4</v>
      </c>
      <c r="AD816">
        <v>0</v>
      </c>
      <c r="AE816">
        <v>668.8</v>
      </c>
      <c r="AF816" s="33">
        <v>9617.44</v>
      </c>
      <c r="AG816" s="33">
        <v>10917.64</v>
      </c>
      <c r="AH816" s="33">
        <v>11082.36</v>
      </c>
      <c r="AI816" s="33" t="s">
        <v>1975</v>
      </c>
      <c r="AJ816" s="33"/>
      <c r="AL816" s="35"/>
      <c r="AM816" s="35"/>
    </row>
    <row r="817" spans="1:39" ht="15.95" customHeight="1" x14ac:dyDescent="0.25">
      <c r="A817" s="11">
        <f t="shared" si="13"/>
        <v>795</v>
      </c>
      <c r="B817" s="12" t="s">
        <v>212</v>
      </c>
      <c r="C817" s="13" t="s">
        <v>914</v>
      </c>
      <c r="D817" s="13" t="s">
        <v>557</v>
      </c>
      <c r="E817" s="13" t="s">
        <v>29</v>
      </c>
      <c r="F817" s="13" t="s">
        <v>30</v>
      </c>
      <c r="G817" s="14">
        <v>22000</v>
      </c>
      <c r="H817" s="14">
        <v>0</v>
      </c>
      <c r="I817" s="14">
        <v>0</v>
      </c>
      <c r="J817" s="14">
        <f>+G817*2.87%</f>
        <v>631.4</v>
      </c>
      <c r="K817" s="14">
        <f>G817*7.1%</f>
        <v>1561.9999999999998</v>
      </c>
      <c r="L817" s="14">
        <f>G817*1.15%</f>
        <v>253</v>
      </c>
      <c r="M817" s="14">
        <f>+G817*3.04%</f>
        <v>668.8</v>
      </c>
      <c r="N817" s="14">
        <f>G817*7.09%</f>
        <v>1559.8000000000002</v>
      </c>
      <c r="O817" s="14">
        <v>0</v>
      </c>
      <c r="P817" s="14">
        <f>J817+K817+L817+M817+N817</f>
        <v>4675</v>
      </c>
      <c r="Q817" s="14">
        <f>+AF817</f>
        <v>7253.27</v>
      </c>
      <c r="R817" s="14">
        <f>+J817+M817+O817+Q817+H817+I817</f>
        <v>8553.4700000000012</v>
      </c>
      <c r="S817" s="14">
        <f>+N817+L817+K817</f>
        <v>3374.8</v>
      </c>
      <c r="T817" s="14">
        <f>+G817-R817</f>
        <v>13446.529999999999</v>
      </c>
      <c r="U817" s="60">
        <f>+AH817-T817</f>
        <v>0</v>
      </c>
      <c r="V817" t="s">
        <v>914</v>
      </c>
      <c r="W817" t="s">
        <v>557</v>
      </c>
      <c r="X817" t="s">
        <v>1308</v>
      </c>
      <c r="Y817">
        <v>35</v>
      </c>
      <c r="Z817" s="33">
        <v>22000</v>
      </c>
      <c r="AA817">
        <v>0</v>
      </c>
      <c r="AB817" s="33">
        <v>22000</v>
      </c>
      <c r="AC817">
        <v>631.4</v>
      </c>
      <c r="AD817">
        <v>0</v>
      </c>
      <c r="AE817">
        <v>668.8</v>
      </c>
      <c r="AF817" s="33">
        <v>7253.27</v>
      </c>
      <c r="AG817" s="33">
        <v>8553.4699999999993</v>
      </c>
      <c r="AH817" s="33">
        <v>13446.53</v>
      </c>
      <c r="AI817" s="33" t="s">
        <v>1975</v>
      </c>
      <c r="AJ817" s="33"/>
      <c r="AL817" s="35"/>
      <c r="AM817" s="35"/>
    </row>
    <row r="818" spans="1:39" ht="15.95" customHeight="1" x14ac:dyDescent="0.25">
      <c r="A818" s="11">
        <f t="shared" si="13"/>
        <v>796</v>
      </c>
      <c r="B818" s="12" t="s">
        <v>212</v>
      </c>
      <c r="C818" s="13" t="s">
        <v>915</v>
      </c>
      <c r="D818" s="13" t="s">
        <v>165</v>
      </c>
      <c r="E818" s="13" t="s">
        <v>29</v>
      </c>
      <c r="F818" s="13" t="s">
        <v>30</v>
      </c>
      <c r="G818" s="14">
        <v>22000</v>
      </c>
      <c r="H818" s="14">
        <v>0</v>
      </c>
      <c r="I818" s="14">
        <v>0</v>
      </c>
      <c r="J818" s="14">
        <f>+G818*2.87%</f>
        <v>631.4</v>
      </c>
      <c r="K818" s="14">
        <f>G818*7.1%</f>
        <v>1561.9999999999998</v>
      </c>
      <c r="L818" s="14">
        <f>G818*1.15%</f>
        <v>253</v>
      </c>
      <c r="M818" s="14">
        <f>+G818*3.04%</f>
        <v>668.8</v>
      </c>
      <c r="N818" s="14">
        <f>G818*7.09%</f>
        <v>1559.8000000000002</v>
      </c>
      <c r="O818" s="14">
        <v>1587.38</v>
      </c>
      <c r="P818" s="14">
        <f>J818+K818+L818+M818+N818</f>
        <v>4675</v>
      </c>
      <c r="Q818" s="14">
        <v>9422.3100000000013</v>
      </c>
      <c r="R818" s="14">
        <f>+J818+M818+O818+Q818+H818+I818</f>
        <v>12309.890000000001</v>
      </c>
      <c r="S818" s="14">
        <f>+N818+L818+K818</f>
        <v>3374.8</v>
      </c>
      <c r="T818" s="14">
        <f>+G818-R818</f>
        <v>9690.1099999999988</v>
      </c>
      <c r="U818" s="60">
        <f>+AH818-T818</f>
        <v>0</v>
      </c>
      <c r="V818" t="s">
        <v>915</v>
      </c>
      <c r="W818" t="s">
        <v>165</v>
      </c>
      <c r="X818" t="s">
        <v>1333</v>
      </c>
      <c r="Y818">
        <v>18</v>
      </c>
      <c r="Z818" s="33">
        <v>22000</v>
      </c>
      <c r="AA818">
        <v>0</v>
      </c>
      <c r="AB818" s="33">
        <v>22000</v>
      </c>
      <c r="AC818">
        <v>631.4</v>
      </c>
      <c r="AD818">
        <v>0</v>
      </c>
      <c r="AE818">
        <v>668.8</v>
      </c>
      <c r="AF818" s="33">
        <v>11009.69</v>
      </c>
      <c r="AG818" s="33">
        <v>12309.89</v>
      </c>
      <c r="AH818" s="33">
        <v>9690.11</v>
      </c>
      <c r="AI818" s="33" t="s">
        <v>1975</v>
      </c>
      <c r="AJ818" s="33"/>
      <c r="AL818" s="35"/>
      <c r="AM818" s="35"/>
    </row>
    <row r="819" spans="1:39" ht="15.95" customHeight="1" x14ac:dyDescent="0.25">
      <c r="A819" s="11">
        <f t="shared" si="13"/>
        <v>797</v>
      </c>
      <c r="B819" s="12" t="s">
        <v>212</v>
      </c>
      <c r="C819" s="13" t="s">
        <v>916</v>
      </c>
      <c r="D819" s="13" t="s">
        <v>165</v>
      </c>
      <c r="E819" s="13" t="s">
        <v>29</v>
      </c>
      <c r="F819" s="13" t="s">
        <v>30</v>
      </c>
      <c r="G819" s="14">
        <v>22000</v>
      </c>
      <c r="H819" s="14">
        <v>0</v>
      </c>
      <c r="I819" s="14">
        <v>0</v>
      </c>
      <c r="J819" s="14">
        <f>+G819*2.87%</f>
        <v>631.4</v>
      </c>
      <c r="K819" s="14">
        <f>G819*7.1%</f>
        <v>1561.9999999999998</v>
      </c>
      <c r="L819" s="14">
        <f>G819*1.15%</f>
        <v>253</v>
      </c>
      <c r="M819" s="14">
        <f>+G819*3.04%</f>
        <v>668.8</v>
      </c>
      <c r="N819" s="14">
        <f>G819*7.09%</f>
        <v>1559.8000000000002</v>
      </c>
      <c r="O819" s="14">
        <v>1587.38</v>
      </c>
      <c r="P819" s="14">
        <f>J819+K819+L819+M819+N819</f>
        <v>4675</v>
      </c>
      <c r="Q819" s="14">
        <v>6746.67</v>
      </c>
      <c r="R819" s="14">
        <f>+J819+M819+O819+Q819+H819+I819</f>
        <v>9634.25</v>
      </c>
      <c r="S819" s="14">
        <f>+N819+L819+K819</f>
        <v>3374.8</v>
      </c>
      <c r="T819" s="14">
        <f>+G819-R819</f>
        <v>12365.75</v>
      </c>
      <c r="U819" s="60">
        <f>+AH819-T819</f>
        <v>0</v>
      </c>
      <c r="V819" t="s">
        <v>916</v>
      </c>
      <c r="W819" t="s">
        <v>165</v>
      </c>
      <c r="X819" t="s">
        <v>1331</v>
      </c>
      <c r="Y819">
        <v>19</v>
      </c>
      <c r="Z819" s="33">
        <v>22000</v>
      </c>
      <c r="AA819">
        <v>0</v>
      </c>
      <c r="AB819" s="33">
        <v>22000</v>
      </c>
      <c r="AC819">
        <v>631.4</v>
      </c>
      <c r="AD819">
        <v>0</v>
      </c>
      <c r="AE819">
        <v>668.8</v>
      </c>
      <c r="AF819" s="33">
        <v>8334.0499999999993</v>
      </c>
      <c r="AG819" s="33">
        <v>9634.25</v>
      </c>
      <c r="AH819" s="33">
        <v>12365.75</v>
      </c>
      <c r="AI819" s="33" t="s">
        <v>1975</v>
      </c>
      <c r="AJ819" s="33"/>
      <c r="AL819" s="35"/>
      <c r="AM819" s="35"/>
    </row>
    <row r="820" spans="1:39" ht="15.95" customHeight="1" x14ac:dyDescent="0.25">
      <c r="A820" s="11">
        <f t="shared" si="13"/>
        <v>798</v>
      </c>
      <c r="B820" s="12" t="s">
        <v>212</v>
      </c>
      <c r="C820" s="13" t="s">
        <v>917</v>
      </c>
      <c r="D820" s="13" t="s">
        <v>165</v>
      </c>
      <c r="E820" s="13" t="s">
        <v>29</v>
      </c>
      <c r="F820" s="13" t="s">
        <v>35</v>
      </c>
      <c r="G820" s="14">
        <v>22000</v>
      </c>
      <c r="H820" s="14">
        <v>0</v>
      </c>
      <c r="I820" s="14">
        <v>0</v>
      </c>
      <c r="J820" s="14">
        <f>+G820*2.87%</f>
        <v>631.4</v>
      </c>
      <c r="K820" s="14">
        <f>G820*7.1%</f>
        <v>1561.9999999999998</v>
      </c>
      <c r="L820" s="14">
        <f>G820*1.15%</f>
        <v>253</v>
      </c>
      <c r="M820" s="14">
        <f>+G820*3.04%</f>
        <v>668.8</v>
      </c>
      <c r="N820" s="14">
        <f>G820*7.09%</f>
        <v>1559.8000000000002</v>
      </c>
      <c r="O820" s="14">
        <v>0</v>
      </c>
      <c r="P820" s="14">
        <f>J820+K820+L820+M820+N820</f>
        <v>4675</v>
      </c>
      <c r="Q820" s="14">
        <f>+AF820</f>
        <v>8132.39</v>
      </c>
      <c r="R820" s="14">
        <f>+J820+M820+O820+Q820+H820+I820</f>
        <v>9432.59</v>
      </c>
      <c r="S820" s="14">
        <f>+N820+L820+K820</f>
        <v>3374.8</v>
      </c>
      <c r="T820" s="14">
        <f>+G820-R820</f>
        <v>12567.41</v>
      </c>
      <c r="U820" s="60">
        <f>+AH820-T820</f>
        <v>0</v>
      </c>
      <c r="V820" t="s">
        <v>917</v>
      </c>
      <c r="W820" t="s">
        <v>165</v>
      </c>
      <c r="X820" t="s">
        <v>1351</v>
      </c>
      <c r="Y820">
        <v>20</v>
      </c>
      <c r="Z820" s="33">
        <v>22000</v>
      </c>
      <c r="AA820">
        <v>0</v>
      </c>
      <c r="AB820" s="33">
        <v>22000</v>
      </c>
      <c r="AC820">
        <v>631.4</v>
      </c>
      <c r="AD820">
        <v>0</v>
      </c>
      <c r="AE820">
        <v>668.8</v>
      </c>
      <c r="AF820" s="33">
        <v>8132.39</v>
      </c>
      <c r="AG820" s="33">
        <v>9432.59</v>
      </c>
      <c r="AH820" s="33">
        <v>12567.41</v>
      </c>
      <c r="AI820" s="33" t="s">
        <v>1975</v>
      </c>
      <c r="AJ820" s="33"/>
      <c r="AL820" s="35"/>
      <c r="AM820" s="35"/>
    </row>
    <row r="821" spans="1:39" ht="15.95" customHeight="1" x14ac:dyDescent="0.25">
      <c r="A821" s="11">
        <f t="shared" si="13"/>
        <v>799</v>
      </c>
      <c r="B821" s="12" t="s">
        <v>212</v>
      </c>
      <c r="C821" s="13" t="s">
        <v>918</v>
      </c>
      <c r="D821" s="13" t="s">
        <v>191</v>
      </c>
      <c r="E821" s="13" t="s">
        <v>29</v>
      </c>
      <c r="F821" s="13" t="s">
        <v>35</v>
      </c>
      <c r="G821" s="14">
        <v>22000</v>
      </c>
      <c r="H821" s="14">
        <v>0</v>
      </c>
      <c r="I821" s="14">
        <v>0</v>
      </c>
      <c r="J821" s="14">
        <f>+G821*2.87%</f>
        <v>631.4</v>
      </c>
      <c r="K821" s="14">
        <f>G821*7.1%</f>
        <v>1561.9999999999998</v>
      </c>
      <c r="L821" s="14">
        <f>G821*1.15%</f>
        <v>253</v>
      </c>
      <c r="M821" s="14">
        <f>+G821*3.04%</f>
        <v>668.8</v>
      </c>
      <c r="N821" s="14">
        <f>G821*7.09%</f>
        <v>1559.8000000000002</v>
      </c>
      <c r="O821" s="14">
        <v>0</v>
      </c>
      <c r="P821" s="14">
        <f>J821+K821+L821+M821+N821</f>
        <v>4675</v>
      </c>
      <c r="Q821" s="14">
        <f>+AF821</f>
        <v>15318.78</v>
      </c>
      <c r="R821" s="14">
        <f>+J821+M821+O821+Q821+H821+I821</f>
        <v>16618.98</v>
      </c>
      <c r="S821" s="14">
        <f>+N821+L821+K821</f>
        <v>3374.8</v>
      </c>
      <c r="T821" s="14">
        <f>+G821-R821</f>
        <v>5381.02</v>
      </c>
      <c r="U821" s="60">
        <f>+AH821-T821</f>
        <v>0</v>
      </c>
      <c r="V821" t="s">
        <v>918</v>
      </c>
      <c r="W821" t="s">
        <v>191</v>
      </c>
      <c r="X821" t="s">
        <v>1328</v>
      </c>
      <c r="Y821">
        <v>39</v>
      </c>
      <c r="Z821" s="33">
        <v>22000</v>
      </c>
      <c r="AA821">
        <v>0</v>
      </c>
      <c r="AB821" s="33">
        <v>22000</v>
      </c>
      <c r="AC821">
        <v>631.4</v>
      </c>
      <c r="AD821">
        <v>0</v>
      </c>
      <c r="AE821">
        <v>668.8</v>
      </c>
      <c r="AF821" s="33">
        <v>15318.78</v>
      </c>
      <c r="AG821" s="33">
        <v>16618.98</v>
      </c>
      <c r="AH821" s="33">
        <v>5381.02</v>
      </c>
      <c r="AI821" s="33" t="s">
        <v>1975</v>
      </c>
      <c r="AJ821" s="33"/>
      <c r="AL821" s="35"/>
      <c r="AM821" s="35"/>
    </row>
    <row r="822" spans="1:39" ht="15.95" customHeight="1" x14ac:dyDescent="0.25">
      <c r="A822" s="11">
        <f t="shared" si="13"/>
        <v>800</v>
      </c>
      <c r="B822" s="12" t="s">
        <v>212</v>
      </c>
      <c r="C822" s="13" t="s">
        <v>919</v>
      </c>
      <c r="D822" s="13" t="s">
        <v>165</v>
      </c>
      <c r="E822" s="13" t="s">
        <v>29</v>
      </c>
      <c r="F822" s="13" t="s">
        <v>35</v>
      </c>
      <c r="G822" s="14">
        <v>22000</v>
      </c>
      <c r="H822" s="14">
        <v>0</v>
      </c>
      <c r="I822" s="14">
        <v>0</v>
      </c>
      <c r="J822" s="14">
        <f>+G822*2.87%</f>
        <v>631.4</v>
      </c>
      <c r="K822" s="14">
        <f>G822*7.1%</f>
        <v>1561.9999999999998</v>
      </c>
      <c r="L822" s="14">
        <f>G822*1.15%</f>
        <v>253</v>
      </c>
      <c r="M822" s="14">
        <f>+G822*3.04%</f>
        <v>668.8</v>
      </c>
      <c r="N822" s="14">
        <f>G822*7.09%</f>
        <v>1559.8000000000002</v>
      </c>
      <c r="O822" s="14">
        <v>0</v>
      </c>
      <c r="P822" s="14">
        <f>J822+K822+L822+M822+N822</f>
        <v>4675</v>
      </c>
      <c r="Q822" s="14">
        <f>+AF822</f>
        <v>16423.939999999999</v>
      </c>
      <c r="R822" s="14">
        <f>+J822+M822+O822+Q822+H822+I822</f>
        <v>17724.14</v>
      </c>
      <c r="S822" s="14">
        <f>+N822+L822+K822</f>
        <v>3374.8</v>
      </c>
      <c r="T822" s="14">
        <f>+G822-R822</f>
        <v>4275.8600000000006</v>
      </c>
      <c r="U822" s="60">
        <f>+AH822-T822</f>
        <v>0</v>
      </c>
      <c r="V822" t="s">
        <v>919</v>
      </c>
      <c r="W822" t="s">
        <v>165</v>
      </c>
      <c r="X822" t="s">
        <v>1355</v>
      </c>
      <c r="Y822">
        <v>21</v>
      </c>
      <c r="Z822" s="33">
        <v>22000</v>
      </c>
      <c r="AA822">
        <v>0</v>
      </c>
      <c r="AB822" s="33">
        <v>22000</v>
      </c>
      <c r="AC822">
        <v>631.4</v>
      </c>
      <c r="AD822">
        <v>0</v>
      </c>
      <c r="AE822">
        <v>668.8</v>
      </c>
      <c r="AF822" s="33">
        <v>16423.939999999999</v>
      </c>
      <c r="AG822" s="33">
        <v>17724.14</v>
      </c>
      <c r="AH822" s="33">
        <v>4275.8599999999997</v>
      </c>
      <c r="AI822" s="33" t="s">
        <v>1975</v>
      </c>
      <c r="AJ822" s="33"/>
      <c r="AL822" s="35"/>
      <c r="AM822" s="35"/>
    </row>
    <row r="823" spans="1:39" ht="15.95" customHeight="1" x14ac:dyDescent="0.25">
      <c r="A823" s="11">
        <f t="shared" si="13"/>
        <v>801</v>
      </c>
      <c r="B823" s="12" t="s">
        <v>212</v>
      </c>
      <c r="C823" s="13" t="s">
        <v>920</v>
      </c>
      <c r="D823" s="13" t="s">
        <v>191</v>
      </c>
      <c r="E823" s="13" t="s">
        <v>29</v>
      </c>
      <c r="F823" s="13" t="s">
        <v>35</v>
      </c>
      <c r="G823" s="14">
        <v>22000</v>
      </c>
      <c r="H823" s="14">
        <v>0</v>
      </c>
      <c r="I823" s="14">
        <v>0</v>
      </c>
      <c r="J823" s="14">
        <f>+G823*2.87%</f>
        <v>631.4</v>
      </c>
      <c r="K823" s="14">
        <f>G823*7.1%</f>
        <v>1561.9999999999998</v>
      </c>
      <c r="L823" s="14">
        <f>G823*1.15%</f>
        <v>253</v>
      </c>
      <c r="M823" s="14">
        <f>+G823*3.04%</f>
        <v>668.8</v>
      </c>
      <c r="N823" s="14">
        <f>G823*7.09%</f>
        <v>1559.8000000000002</v>
      </c>
      <c r="O823" s="14">
        <v>1587.38</v>
      </c>
      <c r="P823" s="14">
        <f>J823+K823+L823+M823+N823</f>
        <v>4675</v>
      </c>
      <c r="Q823" s="14">
        <v>9834.4700000000012</v>
      </c>
      <c r="R823" s="14">
        <f>+J823+M823+O823+Q823+H823+I823</f>
        <v>12722.050000000001</v>
      </c>
      <c r="S823" s="14">
        <f>+N823+L823+K823</f>
        <v>3374.8</v>
      </c>
      <c r="T823" s="14">
        <f>+G823-R823</f>
        <v>9277.9499999999989</v>
      </c>
      <c r="U823" s="60">
        <f>+AH823-T823</f>
        <v>0</v>
      </c>
      <c r="V823" t="s">
        <v>920</v>
      </c>
      <c r="W823" t="s">
        <v>191</v>
      </c>
      <c r="X823" t="s">
        <v>1325</v>
      </c>
      <c r="Y823">
        <v>41</v>
      </c>
      <c r="Z823" s="33">
        <v>22000</v>
      </c>
      <c r="AA823">
        <v>0</v>
      </c>
      <c r="AB823" s="33">
        <v>22000</v>
      </c>
      <c r="AC823">
        <v>631.4</v>
      </c>
      <c r="AD823">
        <v>0</v>
      </c>
      <c r="AE823">
        <v>668.8</v>
      </c>
      <c r="AF823" s="33">
        <v>11421.85</v>
      </c>
      <c r="AG823" s="33">
        <v>12722.05</v>
      </c>
      <c r="AH823" s="33">
        <v>9277.9500000000007</v>
      </c>
      <c r="AI823" s="33" t="s">
        <v>1975</v>
      </c>
      <c r="AJ823" s="33"/>
      <c r="AL823" s="35"/>
      <c r="AM823" s="35"/>
    </row>
    <row r="824" spans="1:39" ht="15.95" customHeight="1" x14ac:dyDescent="0.25">
      <c r="A824" s="11">
        <f t="shared" si="13"/>
        <v>802</v>
      </c>
      <c r="B824" s="12" t="s">
        <v>212</v>
      </c>
      <c r="C824" s="13" t="s">
        <v>921</v>
      </c>
      <c r="D824" s="13" t="s">
        <v>219</v>
      </c>
      <c r="E824" s="13" t="s">
        <v>29</v>
      </c>
      <c r="F824" s="13" t="s">
        <v>35</v>
      </c>
      <c r="G824" s="14">
        <v>22000</v>
      </c>
      <c r="H824" s="14">
        <v>0</v>
      </c>
      <c r="I824" s="14">
        <v>0</v>
      </c>
      <c r="J824" s="14">
        <f>+G824*2.87%</f>
        <v>631.4</v>
      </c>
      <c r="K824" s="14">
        <f>G824*7.1%</f>
        <v>1561.9999999999998</v>
      </c>
      <c r="L824" s="14">
        <f>G824*1.15%</f>
        <v>253</v>
      </c>
      <c r="M824" s="14">
        <f>+G824*3.04%</f>
        <v>668.8</v>
      </c>
      <c r="N824" s="14">
        <f>G824*7.09%</f>
        <v>1559.8000000000002</v>
      </c>
      <c r="O824" s="14">
        <v>0</v>
      </c>
      <c r="P824" s="14">
        <f>J824+K824+L824+M824+N824</f>
        <v>4675</v>
      </c>
      <c r="Q824" s="14">
        <f>+AF824</f>
        <v>2026</v>
      </c>
      <c r="R824" s="14">
        <f>+J824+M824+O824+Q824+H824+I824</f>
        <v>3326.2</v>
      </c>
      <c r="S824" s="14">
        <f>+N824+L824+K824</f>
        <v>3374.8</v>
      </c>
      <c r="T824" s="14">
        <f>+G824-R824</f>
        <v>18673.8</v>
      </c>
      <c r="U824" s="60">
        <f>+AH824-T824</f>
        <v>0</v>
      </c>
      <c r="V824" t="s">
        <v>921</v>
      </c>
      <c r="W824" t="s">
        <v>219</v>
      </c>
      <c r="X824" t="s">
        <v>1324</v>
      </c>
      <c r="Y824">
        <v>47</v>
      </c>
      <c r="Z824" s="33">
        <v>22000</v>
      </c>
      <c r="AA824">
        <v>0</v>
      </c>
      <c r="AB824" s="33">
        <v>22000</v>
      </c>
      <c r="AC824">
        <v>631.4</v>
      </c>
      <c r="AD824">
        <v>0</v>
      </c>
      <c r="AE824">
        <v>668.8</v>
      </c>
      <c r="AF824" s="33">
        <v>2026</v>
      </c>
      <c r="AG824" s="33">
        <v>3326.2</v>
      </c>
      <c r="AH824" s="33">
        <v>18673.8</v>
      </c>
      <c r="AI824" s="33" t="s">
        <v>1975</v>
      </c>
      <c r="AJ824" s="33"/>
      <c r="AL824" s="35"/>
      <c r="AM824" s="35"/>
    </row>
    <row r="825" spans="1:39" ht="15.95" customHeight="1" x14ac:dyDescent="0.25">
      <c r="A825" s="11">
        <f t="shared" si="13"/>
        <v>803</v>
      </c>
      <c r="B825" s="12" t="s">
        <v>212</v>
      </c>
      <c r="C825" s="13" t="s">
        <v>922</v>
      </c>
      <c r="D825" s="13" t="s">
        <v>165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>+G825*2.87%</f>
        <v>631.4</v>
      </c>
      <c r="K825" s="14">
        <f>G825*7.1%</f>
        <v>1561.9999999999998</v>
      </c>
      <c r="L825" s="14">
        <f>G825*1.15%</f>
        <v>253</v>
      </c>
      <c r="M825" s="14">
        <f>+G825*3.04%</f>
        <v>668.8</v>
      </c>
      <c r="N825" s="14">
        <f>G825*7.09%</f>
        <v>1559.8000000000002</v>
      </c>
      <c r="O825" s="14">
        <v>0</v>
      </c>
      <c r="P825" s="14">
        <f>J825+K825+L825+M825+N825</f>
        <v>4675</v>
      </c>
      <c r="Q825" s="14">
        <f>+AF825</f>
        <v>0</v>
      </c>
      <c r="R825" s="14">
        <f>+J825+M825+O825+Q825+H825+I825</f>
        <v>1300.1999999999998</v>
      </c>
      <c r="S825" s="14">
        <f>+N825+L825+K825</f>
        <v>3374.8</v>
      </c>
      <c r="T825" s="14">
        <f>+G825-R825</f>
        <v>20699.8</v>
      </c>
      <c r="U825" s="60">
        <f>+AH825-T825</f>
        <v>0</v>
      </c>
      <c r="V825" t="s">
        <v>922</v>
      </c>
      <c r="W825" t="s">
        <v>165</v>
      </c>
      <c r="X825" t="s">
        <v>1335</v>
      </c>
      <c r="Y825">
        <v>23</v>
      </c>
      <c r="Z825" s="33">
        <v>22000</v>
      </c>
      <c r="AA825">
        <v>0</v>
      </c>
      <c r="AB825" s="33">
        <v>22000</v>
      </c>
      <c r="AC825">
        <v>631.4</v>
      </c>
      <c r="AD825">
        <v>0</v>
      </c>
      <c r="AE825">
        <v>668.8</v>
      </c>
      <c r="AF825">
        <v>0</v>
      </c>
      <c r="AG825" s="33">
        <v>1300.2</v>
      </c>
      <c r="AH825" s="33">
        <v>20699.8</v>
      </c>
      <c r="AI825" s="33" t="s">
        <v>1975</v>
      </c>
      <c r="AJ825" s="33"/>
      <c r="AL825" s="35"/>
      <c r="AM825" s="35"/>
    </row>
    <row r="826" spans="1:39" ht="15.95" customHeight="1" x14ac:dyDescent="0.25">
      <c r="A826" s="11">
        <f t="shared" si="13"/>
        <v>804</v>
      </c>
      <c r="B826" s="12" t="s">
        <v>212</v>
      </c>
      <c r="C826" s="13" t="s">
        <v>923</v>
      </c>
      <c r="D826" s="13" t="s">
        <v>496</v>
      </c>
      <c r="E826" s="13" t="s">
        <v>29</v>
      </c>
      <c r="F826" s="13" t="s">
        <v>35</v>
      </c>
      <c r="G826" s="14">
        <v>22000</v>
      </c>
      <c r="H826" s="14">
        <v>0</v>
      </c>
      <c r="I826" s="14">
        <v>0</v>
      </c>
      <c r="J826" s="14">
        <f>+G826*2.87%</f>
        <v>631.4</v>
      </c>
      <c r="K826" s="14">
        <f>G826*7.1%</f>
        <v>1561.9999999999998</v>
      </c>
      <c r="L826" s="14">
        <f>G826*1.15%</f>
        <v>253</v>
      </c>
      <c r="M826" s="14">
        <f>+G826*3.04%</f>
        <v>668.8</v>
      </c>
      <c r="N826" s="14">
        <f>G826*7.09%</f>
        <v>1559.8000000000002</v>
      </c>
      <c r="O826" s="14">
        <v>0</v>
      </c>
      <c r="P826" s="14">
        <f>J826+K826+L826+M826+N826</f>
        <v>4675</v>
      </c>
      <c r="Q826" s="14">
        <f>+AF826</f>
        <v>4576.51</v>
      </c>
      <c r="R826" s="14">
        <f>+J826+M826+O826+Q826+H826+I826</f>
        <v>5876.71</v>
      </c>
      <c r="S826" s="14">
        <f>+N826+L826+K826</f>
        <v>3374.8</v>
      </c>
      <c r="T826" s="14">
        <f>+G826-R826</f>
        <v>16123.29</v>
      </c>
      <c r="U826" s="60">
        <f>+AH826-T826</f>
        <v>0</v>
      </c>
      <c r="V826" t="s">
        <v>923</v>
      </c>
      <c r="W826" t="s">
        <v>496</v>
      </c>
      <c r="X826" t="s">
        <v>1312</v>
      </c>
      <c r="Y826">
        <v>51</v>
      </c>
      <c r="Z826" s="33">
        <v>22000</v>
      </c>
      <c r="AA826">
        <v>0</v>
      </c>
      <c r="AB826" s="33">
        <v>22000</v>
      </c>
      <c r="AC826">
        <v>631.4</v>
      </c>
      <c r="AD826">
        <v>0</v>
      </c>
      <c r="AE826">
        <v>668.8</v>
      </c>
      <c r="AF826" s="33">
        <v>4576.51</v>
      </c>
      <c r="AG826" s="33">
        <v>5876.71</v>
      </c>
      <c r="AH826" s="33">
        <v>16123.29</v>
      </c>
      <c r="AI826" s="33" t="s">
        <v>1975</v>
      </c>
      <c r="AJ826" s="33"/>
      <c r="AL826" s="35"/>
      <c r="AM826" s="35"/>
    </row>
    <row r="827" spans="1:39" ht="15.95" customHeight="1" x14ac:dyDescent="0.25">
      <c r="A827" s="11">
        <f t="shared" si="13"/>
        <v>805</v>
      </c>
      <c r="B827" s="12" t="s">
        <v>212</v>
      </c>
      <c r="C827" s="13" t="s">
        <v>924</v>
      </c>
      <c r="D827" s="13" t="s">
        <v>191</v>
      </c>
      <c r="E827" s="13" t="s">
        <v>29</v>
      </c>
      <c r="F827" s="13" t="s">
        <v>35</v>
      </c>
      <c r="G827" s="14">
        <v>22000</v>
      </c>
      <c r="H827" s="14">
        <v>0</v>
      </c>
      <c r="I827" s="14">
        <v>0</v>
      </c>
      <c r="J827" s="14">
        <f>+G827*2.87%</f>
        <v>631.4</v>
      </c>
      <c r="K827" s="14">
        <f>G827*7.1%</f>
        <v>1561.9999999999998</v>
      </c>
      <c r="L827" s="14">
        <f>G827*1.15%</f>
        <v>253</v>
      </c>
      <c r="M827" s="14">
        <f>+G827*3.04%</f>
        <v>668.8</v>
      </c>
      <c r="N827" s="14">
        <f>G827*7.09%</f>
        <v>1559.8000000000002</v>
      </c>
      <c r="O827" s="14">
        <v>0</v>
      </c>
      <c r="P827" s="14">
        <f>J827+K827+L827+M827+N827</f>
        <v>4675</v>
      </c>
      <c r="Q827" s="14">
        <f>+AF827</f>
        <v>11555.75</v>
      </c>
      <c r="R827" s="14">
        <f>+J827+M827+O827+Q827+H827+I827</f>
        <v>12855.95</v>
      </c>
      <c r="S827" s="14">
        <f>+N827+L827+K827</f>
        <v>3374.8</v>
      </c>
      <c r="T827" s="14">
        <f>+G827-R827</f>
        <v>9144.0499999999993</v>
      </c>
      <c r="U827" s="60">
        <f>+AH827-T827</f>
        <v>0</v>
      </c>
      <c r="V827" t="s">
        <v>924</v>
      </c>
      <c r="W827" t="s">
        <v>191</v>
      </c>
      <c r="X827" t="s">
        <v>1326</v>
      </c>
      <c r="Y827">
        <v>42</v>
      </c>
      <c r="Z827" s="33">
        <v>22000</v>
      </c>
      <c r="AA827">
        <v>0</v>
      </c>
      <c r="AB827" s="33">
        <v>22000</v>
      </c>
      <c r="AC827">
        <v>631.4</v>
      </c>
      <c r="AD827">
        <v>0</v>
      </c>
      <c r="AE827">
        <v>668.8</v>
      </c>
      <c r="AF827" s="33">
        <v>11555.75</v>
      </c>
      <c r="AG827" s="33">
        <v>12855.95</v>
      </c>
      <c r="AH827" s="33">
        <v>9144.0499999999993</v>
      </c>
      <c r="AI827" s="33" t="s">
        <v>1975</v>
      </c>
      <c r="AJ827" s="33"/>
      <c r="AL827" s="35"/>
      <c r="AM827" s="35"/>
    </row>
    <row r="828" spans="1:39" ht="15.95" customHeight="1" x14ac:dyDescent="0.25">
      <c r="A828" s="11">
        <f t="shared" si="13"/>
        <v>806</v>
      </c>
      <c r="B828" s="12" t="s">
        <v>212</v>
      </c>
      <c r="C828" s="13" t="s">
        <v>925</v>
      </c>
      <c r="D828" s="13" t="s">
        <v>496</v>
      </c>
      <c r="E828" s="13" t="s">
        <v>29</v>
      </c>
      <c r="F828" s="13" t="s">
        <v>35</v>
      </c>
      <c r="G828" s="14">
        <v>22000</v>
      </c>
      <c r="H828" s="14">
        <v>0</v>
      </c>
      <c r="I828" s="14">
        <v>0</v>
      </c>
      <c r="J828" s="14">
        <f>+G828*2.87%</f>
        <v>631.4</v>
      </c>
      <c r="K828" s="14">
        <f>G828*7.1%</f>
        <v>1561.9999999999998</v>
      </c>
      <c r="L828" s="14">
        <f>G828*1.15%</f>
        <v>253</v>
      </c>
      <c r="M828" s="14">
        <f>+G828*3.04%</f>
        <v>668.8</v>
      </c>
      <c r="N828" s="14">
        <f>G828*7.09%</f>
        <v>1559.8000000000002</v>
      </c>
      <c r="O828" s="14">
        <v>0</v>
      </c>
      <c r="P828" s="14">
        <f>J828+K828+L828+M828+N828</f>
        <v>4675</v>
      </c>
      <c r="Q828" s="14">
        <f>+AF828</f>
        <v>11787.81</v>
      </c>
      <c r="R828" s="14">
        <f>+J828+M828+O828+Q828+H828+I828</f>
        <v>13088.009999999998</v>
      </c>
      <c r="S828" s="14">
        <f>+N828+L828+K828</f>
        <v>3374.8</v>
      </c>
      <c r="T828" s="14">
        <f>+G828-R828</f>
        <v>8911.9900000000016</v>
      </c>
      <c r="U828" s="60">
        <f>+AH828-T828</f>
        <v>0</v>
      </c>
      <c r="V828" t="s">
        <v>925</v>
      </c>
      <c r="W828" t="s">
        <v>496</v>
      </c>
      <c r="X828" t="s">
        <v>1341</v>
      </c>
      <c r="Y828">
        <v>48</v>
      </c>
      <c r="Z828" s="33">
        <v>22000</v>
      </c>
      <c r="AA828">
        <v>0</v>
      </c>
      <c r="AB828" s="33">
        <v>22000</v>
      </c>
      <c r="AC828">
        <v>631.4</v>
      </c>
      <c r="AD828">
        <v>0</v>
      </c>
      <c r="AE828">
        <v>668.8</v>
      </c>
      <c r="AF828" s="33">
        <v>11787.81</v>
      </c>
      <c r="AG828" s="33">
        <v>13088.01</v>
      </c>
      <c r="AH828" s="33">
        <v>8911.99</v>
      </c>
      <c r="AI828" s="33" t="s">
        <v>1975</v>
      </c>
      <c r="AJ828" s="33"/>
      <c r="AL828" s="35"/>
      <c r="AM828" s="35"/>
    </row>
    <row r="829" spans="1:39" ht="15.95" customHeight="1" x14ac:dyDescent="0.25">
      <c r="A829" s="11">
        <f t="shared" si="13"/>
        <v>807</v>
      </c>
      <c r="B829" s="12" t="s">
        <v>212</v>
      </c>
      <c r="C829" s="13" t="s">
        <v>926</v>
      </c>
      <c r="D829" s="13" t="s">
        <v>191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>+G829*2.87%</f>
        <v>631.4</v>
      </c>
      <c r="K829" s="14">
        <f>G829*7.1%</f>
        <v>1561.9999999999998</v>
      </c>
      <c r="L829" s="14">
        <f>G829*1.15%</f>
        <v>253</v>
      </c>
      <c r="M829" s="14">
        <f>+G829*3.04%</f>
        <v>668.8</v>
      </c>
      <c r="N829" s="14">
        <f>G829*7.09%</f>
        <v>1559.8000000000002</v>
      </c>
      <c r="O829" s="14">
        <v>0</v>
      </c>
      <c r="P829" s="14">
        <f>J829+K829+L829+M829+N829</f>
        <v>4675</v>
      </c>
      <c r="Q829" s="14">
        <f>+AF829</f>
        <v>14372.27</v>
      </c>
      <c r="R829" s="14">
        <f>+J829+M829+O829+Q829+H829+I829</f>
        <v>15672.470000000001</v>
      </c>
      <c r="S829" s="14">
        <f>+N829+L829+K829</f>
        <v>3374.8</v>
      </c>
      <c r="T829" s="14">
        <f>+G829-R829</f>
        <v>6327.5299999999988</v>
      </c>
      <c r="U829" s="60">
        <f>+AH829-T829</f>
        <v>0</v>
      </c>
      <c r="V829" t="s">
        <v>926</v>
      </c>
      <c r="W829" t="s">
        <v>191</v>
      </c>
      <c r="X829" t="s">
        <v>1349</v>
      </c>
      <c r="Y829">
        <v>44</v>
      </c>
      <c r="Z829" s="33">
        <v>22000</v>
      </c>
      <c r="AA829">
        <v>0</v>
      </c>
      <c r="AB829" s="33">
        <v>22000</v>
      </c>
      <c r="AC829">
        <v>631.4</v>
      </c>
      <c r="AD829">
        <v>0</v>
      </c>
      <c r="AE829">
        <v>668.8</v>
      </c>
      <c r="AF829" s="33">
        <v>14372.27</v>
      </c>
      <c r="AG829" s="33">
        <v>15672.47</v>
      </c>
      <c r="AH829" s="33">
        <v>6327.53</v>
      </c>
      <c r="AI829" s="33" t="s">
        <v>1975</v>
      </c>
      <c r="AJ829" s="33"/>
      <c r="AL829" s="35"/>
      <c r="AM829" s="35"/>
    </row>
    <row r="830" spans="1:39" ht="15.95" customHeight="1" x14ac:dyDescent="0.25">
      <c r="A830" s="11">
        <f t="shared" si="13"/>
        <v>808</v>
      </c>
      <c r="B830" s="12" t="s">
        <v>212</v>
      </c>
      <c r="C830" s="13" t="s">
        <v>927</v>
      </c>
      <c r="D830" s="13" t="s">
        <v>496</v>
      </c>
      <c r="E830" s="13" t="s">
        <v>29</v>
      </c>
      <c r="F830" s="13" t="s">
        <v>35</v>
      </c>
      <c r="G830" s="14">
        <v>22000</v>
      </c>
      <c r="H830" s="14">
        <v>0</v>
      </c>
      <c r="I830" s="14">
        <v>0</v>
      </c>
      <c r="J830" s="14">
        <f>+G830*2.87%</f>
        <v>631.4</v>
      </c>
      <c r="K830" s="14">
        <f>G830*7.1%</f>
        <v>1561.9999999999998</v>
      </c>
      <c r="L830" s="14">
        <f>G830*1.15%</f>
        <v>253</v>
      </c>
      <c r="M830" s="14">
        <f>+G830*3.04%</f>
        <v>668.8</v>
      </c>
      <c r="N830" s="14">
        <f>G830*7.09%</f>
        <v>1559.8000000000002</v>
      </c>
      <c r="O830" s="14">
        <v>1587.38</v>
      </c>
      <c r="P830" s="14">
        <f>J830+K830+L830+M830+N830</f>
        <v>4675</v>
      </c>
      <c r="Q830" s="14">
        <v>706</v>
      </c>
      <c r="R830" s="14">
        <f>+J830+M830+O830+Q830+H830+I830</f>
        <v>3593.58</v>
      </c>
      <c r="S830" s="14">
        <f>+N830+L830+K830</f>
        <v>3374.8</v>
      </c>
      <c r="T830" s="14">
        <f>+G830-R830</f>
        <v>18406.419999999998</v>
      </c>
      <c r="U830" s="60">
        <f>+AH830-T830</f>
        <v>0</v>
      </c>
      <c r="V830" t="s">
        <v>927</v>
      </c>
      <c r="W830" t="s">
        <v>496</v>
      </c>
      <c r="X830" t="s">
        <v>1645</v>
      </c>
      <c r="Y830">
        <v>53</v>
      </c>
      <c r="Z830" s="33">
        <v>22000</v>
      </c>
      <c r="AA830">
        <v>0</v>
      </c>
      <c r="AB830" s="33">
        <v>22000</v>
      </c>
      <c r="AC830">
        <v>631.4</v>
      </c>
      <c r="AD830">
        <v>0</v>
      </c>
      <c r="AE830">
        <v>668.8</v>
      </c>
      <c r="AF830" s="33">
        <v>2293.38</v>
      </c>
      <c r="AG830" s="33">
        <v>3593.58</v>
      </c>
      <c r="AH830" s="33">
        <v>18406.419999999998</v>
      </c>
      <c r="AI830" s="33" t="s">
        <v>1975</v>
      </c>
      <c r="AJ830" s="33"/>
      <c r="AL830" s="35"/>
      <c r="AM830" s="35"/>
    </row>
    <row r="831" spans="1:39" ht="15.95" customHeight="1" x14ac:dyDescent="0.25">
      <c r="A831" s="11">
        <f t="shared" si="13"/>
        <v>809</v>
      </c>
      <c r="B831" s="12" t="s">
        <v>212</v>
      </c>
      <c r="C831" s="13" t="s">
        <v>928</v>
      </c>
      <c r="D831" s="13" t="s">
        <v>379</v>
      </c>
      <c r="E831" s="13" t="s">
        <v>29</v>
      </c>
      <c r="F831" s="13" t="s">
        <v>35</v>
      </c>
      <c r="G831" s="14">
        <v>45000</v>
      </c>
      <c r="H831" s="14">
        <v>1148.33</v>
      </c>
      <c r="I831" s="14">
        <v>0</v>
      </c>
      <c r="J831" s="14">
        <f>+G831*2.87%</f>
        <v>1291.5</v>
      </c>
      <c r="K831" s="14">
        <f>G831*7.1%</f>
        <v>3194.9999999999995</v>
      </c>
      <c r="L831" s="14">
        <f>G831*1.15%</f>
        <v>517.5</v>
      </c>
      <c r="M831" s="14">
        <f>+G831*3.04%</f>
        <v>1368</v>
      </c>
      <c r="N831" s="14">
        <f>G831*7.09%</f>
        <v>3190.5</v>
      </c>
      <c r="O831" s="14">
        <v>0</v>
      </c>
      <c r="P831" s="14">
        <f>J831+K831+L831+M831+N831</f>
        <v>9562.5</v>
      </c>
      <c r="Q831" s="14">
        <f>+AF831</f>
        <v>0</v>
      </c>
      <c r="R831" s="14">
        <f>+J831+M831+O831+Q831+H831+I831</f>
        <v>3807.83</v>
      </c>
      <c r="S831" s="14">
        <f>+N831+L831+K831</f>
        <v>6903</v>
      </c>
      <c r="T831" s="14">
        <f>+G831-R831</f>
        <v>41192.17</v>
      </c>
      <c r="U831" s="60">
        <f>+AH831-T831</f>
        <v>0</v>
      </c>
      <c r="V831" t="s">
        <v>928</v>
      </c>
      <c r="W831" t="s">
        <v>379</v>
      </c>
      <c r="X831" t="s">
        <v>1370</v>
      </c>
      <c r="Y831">
        <v>8</v>
      </c>
      <c r="Z831" s="33">
        <v>45000</v>
      </c>
      <c r="AA831">
        <v>0</v>
      </c>
      <c r="AB831" s="33">
        <v>45000</v>
      </c>
      <c r="AC831" s="33">
        <v>1291.5</v>
      </c>
      <c r="AD831" s="33">
        <v>1148.33</v>
      </c>
      <c r="AE831" s="33">
        <v>1368</v>
      </c>
      <c r="AF831">
        <v>0</v>
      </c>
      <c r="AG831" s="33">
        <v>3807.83</v>
      </c>
      <c r="AH831" s="33">
        <v>41192.17</v>
      </c>
      <c r="AI831" s="33" t="s">
        <v>1975</v>
      </c>
      <c r="AJ831" s="33"/>
      <c r="AL831" s="35"/>
      <c r="AM831" s="35"/>
    </row>
    <row r="832" spans="1:39" ht="15.95" customHeight="1" x14ac:dyDescent="0.25">
      <c r="A832" s="11">
        <f t="shared" si="13"/>
        <v>810</v>
      </c>
      <c r="B832" s="12" t="s">
        <v>212</v>
      </c>
      <c r="C832" s="13" t="s">
        <v>929</v>
      </c>
      <c r="D832" s="13" t="s">
        <v>163</v>
      </c>
      <c r="E832" s="13" t="s">
        <v>29</v>
      </c>
      <c r="F832" s="13" t="s">
        <v>30</v>
      </c>
      <c r="G832" s="14">
        <v>30000</v>
      </c>
      <c r="H832" s="14">
        <v>0</v>
      </c>
      <c r="I832" s="14">
        <v>0</v>
      </c>
      <c r="J832" s="14">
        <f>+G832*2.87%</f>
        <v>861</v>
      </c>
      <c r="K832" s="14">
        <f>G832*7.1%</f>
        <v>2130</v>
      </c>
      <c r="L832" s="14">
        <f>G832*1.15%</f>
        <v>345</v>
      </c>
      <c r="M832" s="14">
        <f>+G832*3.04%</f>
        <v>912</v>
      </c>
      <c r="N832" s="14">
        <f>G832*7.09%</f>
        <v>2127</v>
      </c>
      <c r="O832" s="14">
        <v>0</v>
      </c>
      <c r="P832" s="14">
        <f>J832+K832+L832+M832+N832</f>
        <v>6375</v>
      </c>
      <c r="Q832" s="14">
        <f>+AF832</f>
        <v>0</v>
      </c>
      <c r="R832" s="14">
        <f>+J832+M832+O832+Q832+H832+I832</f>
        <v>1773</v>
      </c>
      <c r="S832" s="14">
        <f>+N832+L832+K832</f>
        <v>4602</v>
      </c>
      <c r="T832" s="14">
        <f>+G832-R832</f>
        <v>28227</v>
      </c>
      <c r="U832" s="60">
        <f>+AH832-T832</f>
        <v>0</v>
      </c>
      <c r="V832" t="s">
        <v>929</v>
      </c>
      <c r="W832" t="s">
        <v>163</v>
      </c>
      <c r="X832" t="s">
        <v>1353</v>
      </c>
      <c r="Y832">
        <v>5</v>
      </c>
      <c r="Z832" s="33">
        <v>30000</v>
      </c>
      <c r="AA832">
        <v>0</v>
      </c>
      <c r="AB832" s="33">
        <v>30000</v>
      </c>
      <c r="AC832">
        <v>861</v>
      </c>
      <c r="AD832">
        <v>0</v>
      </c>
      <c r="AE832">
        <v>912</v>
      </c>
      <c r="AF832">
        <v>0</v>
      </c>
      <c r="AG832" s="33">
        <v>1773</v>
      </c>
      <c r="AH832" s="33">
        <v>28227</v>
      </c>
      <c r="AI832" s="33" t="s">
        <v>1975</v>
      </c>
      <c r="AJ832" s="33"/>
      <c r="AK832" s="35">
        <f>+U832</f>
        <v>0</v>
      </c>
      <c r="AL832" s="35"/>
      <c r="AM832" s="35"/>
    </row>
    <row r="833" spans="1:39" ht="15.95" customHeight="1" x14ac:dyDescent="0.25">
      <c r="A833" s="11">
        <f t="shared" si="13"/>
        <v>811</v>
      </c>
      <c r="B833" s="12" t="s">
        <v>212</v>
      </c>
      <c r="C833" s="13" t="s">
        <v>930</v>
      </c>
      <c r="D833" s="13" t="s">
        <v>557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>+G833*2.87%</f>
        <v>631.4</v>
      </c>
      <c r="K833" s="14">
        <f>G833*7.1%</f>
        <v>1561.9999999999998</v>
      </c>
      <c r="L833" s="14">
        <f>G833*1.15%</f>
        <v>253</v>
      </c>
      <c r="M833" s="14">
        <f>+G833*3.04%</f>
        <v>668.8</v>
      </c>
      <c r="N833" s="14">
        <f>G833*7.09%</f>
        <v>1559.8000000000002</v>
      </c>
      <c r="O833" s="14">
        <v>0</v>
      </c>
      <c r="P833" s="14">
        <f>J833+K833+L833+M833+N833</f>
        <v>4675</v>
      </c>
      <c r="Q833" s="14">
        <f>+AF833</f>
        <v>13709.55</v>
      </c>
      <c r="R833" s="14">
        <f>+J833+M833+O833+Q833+H833+I833</f>
        <v>15009.75</v>
      </c>
      <c r="S833" s="14">
        <f>+N833+L833+K833</f>
        <v>3374.8</v>
      </c>
      <c r="T833" s="14">
        <f>+G833-R833</f>
        <v>6990.25</v>
      </c>
      <c r="U833" s="60">
        <f>+AH833-T833</f>
        <v>0</v>
      </c>
      <c r="V833" t="s">
        <v>930</v>
      </c>
      <c r="W833" t="s">
        <v>557</v>
      </c>
      <c r="X833" t="s">
        <v>1318</v>
      </c>
      <c r="Y833">
        <v>37</v>
      </c>
      <c r="Z833" s="33">
        <v>22000</v>
      </c>
      <c r="AA833">
        <v>0</v>
      </c>
      <c r="AB833" s="33">
        <v>22000</v>
      </c>
      <c r="AC833">
        <v>631.4</v>
      </c>
      <c r="AD833">
        <v>0</v>
      </c>
      <c r="AE833">
        <v>668.8</v>
      </c>
      <c r="AF833" s="33">
        <v>13709.55</v>
      </c>
      <c r="AG833" s="33">
        <v>15009.75</v>
      </c>
      <c r="AH833" s="33">
        <v>6990.25</v>
      </c>
      <c r="AI833" s="33" t="s">
        <v>1975</v>
      </c>
      <c r="AJ833" s="33"/>
      <c r="AL833" s="35"/>
      <c r="AM833" s="35"/>
    </row>
    <row r="834" spans="1:39" ht="15.95" customHeight="1" x14ac:dyDescent="0.25">
      <c r="A834" s="11">
        <f t="shared" si="13"/>
        <v>812</v>
      </c>
      <c r="B834" s="12" t="s">
        <v>212</v>
      </c>
      <c r="C834" s="13" t="s">
        <v>931</v>
      </c>
      <c r="D834" s="13" t="s">
        <v>165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G834*7.1%</f>
        <v>1561.9999999999998</v>
      </c>
      <c r="L834" s="14">
        <f>G834*1.15%</f>
        <v>253</v>
      </c>
      <c r="M834" s="14">
        <f>+G834*3.04%</f>
        <v>668.8</v>
      </c>
      <c r="N834" s="14">
        <f>G834*7.09%</f>
        <v>1559.8000000000002</v>
      </c>
      <c r="O834" s="14">
        <v>0</v>
      </c>
      <c r="P834" s="14">
        <f>J834+K834+L834+M834+N834</f>
        <v>4675</v>
      </c>
      <c r="Q834" s="14">
        <f>+AF834</f>
        <v>16492.95</v>
      </c>
      <c r="R834" s="14">
        <f>+J834+M834+O834+Q834+H834+I834</f>
        <v>17793.150000000001</v>
      </c>
      <c r="S834" s="14">
        <f>+N834+L834+K834</f>
        <v>3374.8</v>
      </c>
      <c r="T834" s="14">
        <f>+G834-R834</f>
        <v>4206.8499999999985</v>
      </c>
      <c r="U834" s="60">
        <f>+AH834-T834</f>
        <v>0</v>
      </c>
      <c r="V834" t="s">
        <v>931</v>
      </c>
      <c r="W834" t="s">
        <v>165</v>
      </c>
      <c r="X834" t="s">
        <v>1316</v>
      </c>
      <c r="Y834">
        <v>24</v>
      </c>
      <c r="Z834" s="33">
        <v>22000</v>
      </c>
      <c r="AA834">
        <v>0</v>
      </c>
      <c r="AB834" s="33">
        <v>22000</v>
      </c>
      <c r="AC834">
        <v>631.4</v>
      </c>
      <c r="AD834">
        <v>0</v>
      </c>
      <c r="AE834">
        <v>668.8</v>
      </c>
      <c r="AF834" s="33">
        <v>16492.95</v>
      </c>
      <c r="AG834" s="33">
        <v>17793.150000000001</v>
      </c>
      <c r="AH834" s="33">
        <v>4206.8500000000004</v>
      </c>
      <c r="AI834" s="33" t="s">
        <v>1975</v>
      </c>
      <c r="AJ834" s="33"/>
      <c r="AL834" s="35"/>
      <c r="AM834" s="35"/>
    </row>
    <row r="835" spans="1:39" ht="15.95" customHeight="1" x14ac:dyDescent="0.25">
      <c r="A835" s="11">
        <f t="shared" si="13"/>
        <v>813</v>
      </c>
      <c r="B835" s="12" t="s">
        <v>212</v>
      </c>
      <c r="C835" s="13" t="s">
        <v>932</v>
      </c>
      <c r="D835" s="13" t="s">
        <v>165</v>
      </c>
      <c r="E835" s="13" t="s">
        <v>29</v>
      </c>
      <c r="F835" s="13" t="s">
        <v>35</v>
      </c>
      <c r="G835" s="14">
        <v>22000</v>
      </c>
      <c r="H835" s="14">
        <v>0</v>
      </c>
      <c r="I835" s="14">
        <v>0</v>
      </c>
      <c r="J835" s="14">
        <f>+G835*2.87%</f>
        <v>631.4</v>
      </c>
      <c r="K835" s="14">
        <f>G835*7.1%</f>
        <v>1561.9999999999998</v>
      </c>
      <c r="L835" s="14">
        <f>G835*1.15%</f>
        <v>253</v>
      </c>
      <c r="M835" s="14">
        <f>+G835*3.04%</f>
        <v>668.8</v>
      </c>
      <c r="N835" s="14">
        <f>G835*7.09%</f>
        <v>1559.8000000000002</v>
      </c>
      <c r="O835" s="14">
        <v>0</v>
      </c>
      <c r="P835" s="14">
        <f>J835+K835+L835+M835+N835</f>
        <v>4675</v>
      </c>
      <c r="Q835" s="14">
        <f>+AF835</f>
        <v>3046</v>
      </c>
      <c r="R835" s="14">
        <f>+J835+M835+O835+Q835+H835+I835</f>
        <v>4346.2</v>
      </c>
      <c r="S835" s="14">
        <f>+N835+L835+K835</f>
        <v>3374.8</v>
      </c>
      <c r="T835" s="14">
        <f>+G835-R835</f>
        <v>17653.8</v>
      </c>
      <c r="U835" s="60">
        <f>+AH835-T835</f>
        <v>0</v>
      </c>
      <c r="V835" t="s">
        <v>932</v>
      </c>
      <c r="W835" t="s">
        <v>165</v>
      </c>
      <c r="X835" t="s">
        <v>1171</v>
      </c>
      <c r="Y835">
        <v>25</v>
      </c>
      <c r="Z835" s="33">
        <v>22000</v>
      </c>
      <c r="AA835">
        <v>0</v>
      </c>
      <c r="AB835" s="33">
        <v>22000</v>
      </c>
      <c r="AC835">
        <v>631.4</v>
      </c>
      <c r="AD835">
        <v>0</v>
      </c>
      <c r="AE835">
        <v>668.8</v>
      </c>
      <c r="AF835" s="33">
        <v>3046</v>
      </c>
      <c r="AG835" s="33">
        <v>4346.2</v>
      </c>
      <c r="AH835" s="33">
        <v>17653.8</v>
      </c>
      <c r="AI835" s="33" t="s">
        <v>1975</v>
      </c>
      <c r="AJ835" s="33"/>
      <c r="AL835" s="35"/>
      <c r="AM835" s="35"/>
    </row>
    <row r="836" spans="1:39" ht="15.95" customHeight="1" x14ac:dyDescent="0.25">
      <c r="A836" s="11">
        <f t="shared" si="13"/>
        <v>814</v>
      </c>
      <c r="B836" s="12" t="s">
        <v>212</v>
      </c>
      <c r="C836" s="13" t="s">
        <v>933</v>
      </c>
      <c r="D836" s="13" t="s">
        <v>191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>+G836*2.87%</f>
        <v>631.4</v>
      </c>
      <c r="K836" s="14">
        <f>G836*7.1%</f>
        <v>1561.9999999999998</v>
      </c>
      <c r="L836" s="14">
        <f>G836*1.15%</f>
        <v>253</v>
      </c>
      <c r="M836" s="14">
        <f>+G836*3.04%</f>
        <v>668.8</v>
      </c>
      <c r="N836" s="14">
        <f>G836*7.09%</f>
        <v>1559.8000000000002</v>
      </c>
      <c r="O836" s="14">
        <v>0</v>
      </c>
      <c r="P836" s="14">
        <f>J836+K836+L836+M836+N836</f>
        <v>4675</v>
      </c>
      <c r="Q836" s="14">
        <f>+AF836</f>
        <v>0</v>
      </c>
      <c r="R836" s="14">
        <f>+J836+M836+O836+Q836+H836+I836</f>
        <v>1300.1999999999998</v>
      </c>
      <c r="S836" s="14">
        <f>+N836+L836+K836</f>
        <v>3374.8</v>
      </c>
      <c r="T836" s="14">
        <f>+G836-R836</f>
        <v>20699.8</v>
      </c>
      <c r="U836" s="60">
        <f>+AH836-T836</f>
        <v>0</v>
      </c>
      <c r="V836" t="s">
        <v>933</v>
      </c>
      <c r="W836" t="s">
        <v>191</v>
      </c>
      <c r="X836" t="s">
        <v>1342</v>
      </c>
      <c r="Y836">
        <v>45</v>
      </c>
      <c r="Z836" s="33">
        <v>22000</v>
      </c>
      <c r="AA836">
        <v>0</v>
      </c>
      <c r="AB836" s="33">
        <v>22000</v>
      </c>
      <c r="AC836">
        <v>631.4</v>
      </c>
      <c r="AD836">
        <v>0</v>
      </c>
      <c r="AE836">
        <v>668.8</v>
      </c>
      <c r="AF836">
        <v>0</v>
      </c>
      <c r="AG836" s="33">
        <v>1300.2</v>
      </c>
      <c r="AH836" s="33">
        <v>20699.8</v>
      </c>
      <c r="AI836" s="33" t="s">
        <v>1975</v>
      </c>
      <c r="AJ836" s="33"/>
      <c r="AL836" s="35"/>
      <c r="AM836" s="35"/>
    </row>
    <row r="837" spans="1:39" ht="15.95" customHeight="1" x14ac:dyDescent="0.25">
      <c r="A837" s="11">
        <f t="shared" si="13"/>
        <v>815</v>
      </c>
      <c r="B837" s="12" t="s">
        <v>212</v>
      </c>
      <c r="C837" s="13" t="s">
        <v>934</v>
      </c>
      <c r="D837" s="13" t="s">
        <v>165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>+G837*2.87%</f>
        <v>631.4</v>
      </c>
      <c r="K837" s="14">
        <f>G837*7.1%</f>
        <v>1561.9999999999998</v>
      </c>
      <c r="L837" s="14">
        <f>G837*1.15%</f>
        <v>253</v>
      </c>
      <c r="M837" s="14">
        <f>+G837*3.04%</f>
        <v>668.8</v>
      </c>
      <c r="N837" s="14">
        <f>G837*7.09%</f>
        <v>1559.8000000000002</v>
      </c>
      <c r="O837" s="14">
        <v>0</v>
      </c>
      <c r="P837" s="14">
        <f>J837+K837+L837+M837+N837</f>
        <v>4675</v>
      </c>
      <c r="Q837" s="14">
        <f>+AF837</f>
        <v>9778.69</v>
      </c>
      <c r="R837" s="14">
        <f>+J837+M837+O837+Q837+H837+I837</f>
        <v>11078.89</v>
      </c>
      <c r="S837" s="14">
        <f>+N837+L837+K837</f>
        <v>3374.8</v>
      </c>
      <c r="T837" s="14">
        <f>+G837-R837</f>
        <v>10921.11</v>
      </c>
      <c r="U837" s="60">
        <f>+AH837-T837</f>
        <v>0</v>
      </c>
      <c r="V837" t="s">
        <v>934</v>
      </c>
      <c r="W837" t="s">
        <v>165</v>
      </c>
      <c r="X837" t="s">
        <v>1317</v>
      </c>
      <c r="Y837">
        <v>26</v>
      </c>
      <c r="Z837" s="33">
        <v>22000</v>
      </c>
      <c r="AA837">
        <v>0</v>
      </c>
      <c r="AB837" s="33">
        <v>22000</v>
      </c>
      <c r="AC837">
        <v>631.4</v>
      </c>
      <c r="AD837">
        <v>0</v>
      </c>
      <c r="AE837">
        <v>668.8</v>
      </c>
      <c r="AF837" s="33">
        <v>9778.69</v>
      </c>
      <c r="AG837" s="33">
        <v>11078.89</v>
      </c>
      <c r="AH837" s="33">
        <v>10921.11</v>
      </c>
      <c r="AI837" s="33" t="s">
        <v>1975</v>
      </c>
      <c r="AJ837" s="33"/>
      <c r="AL837" s="35"/>
      <c r="AM837" s="35"/>
    </row>
    <row r="838" spans="1:39" ht="15.95" customHeight="1" x14ac:dyDescent="0.25">
      <c r="A838" s="11">
        <f t="shared" si="13"/>
        <v>816</v>
      </c>
      <c r="B838" s="12" t="s">
        <v>212</v>
      </c>
      <c r="C838" s="13" t="s">
        <v>935</v>
      </c>
      <c r="D838" s="13" t="s">
        <v>565</v>
      </c>
      <c r="E838" s="13" t="s">
        <v>29</v>
      </c>
      <c r="F838" s="13" t="s">
        <v>30</v>
      </c>
      <c r="G838" s="14">
        <v>28600</v>
      </c>
      <c r="H838" s="14">
        <v>0</v>
      </c>
      <c r="I838" s="14">
        <v>0</v>
      </c>
      <c r="J838" s="14">
        <f>+G838*2.87%</f>
        <v>820.82</v>
      </c>
      <c r="K838" s="14">
        <f>G838*7.1%</f>
        <v>2030.6</v>
      </c>
      <c r="L838" s="14">
        <f>G838*1.15%</f>
        <v>328.9</v>
      </c>
      <c r="M838" s="14">
        <f>+G838*3.04%</f>
        <v>869.44</v>
      </c>
      <c r="N838" s="14">
        <f>G838*7.09%</f>
        <v>2027.7400000000002</v>
      </c>
      <c r="O838" s="14">
        <v>1587.38</v>
      </c>
      <c r="P838" s="14">
        <f>J838+K838+L838+M838+N838</f>
        <v>6077.5</v>
      </c>
      <c r="Q838" s="14">
        <v>8575.0600000000013</v>
      </c>
      <c r="R838" s="14">
        <f>+J838+M838+O838+Q838+H838+I838</f>
        <v>11852.7</v>
      </c>
      <c r="S838" s="14">
        <f>+N838+L838+K838</f>
        <v>4387.24</v>
      </c>
      <c r="T838" s="14">
        <f>+G838-R838</f>
        <v>16747.3</v>
      </c>
      <c r="U838" s="60">
        <f>+AH838-T838</f>
        <v>0</v>
      </c>
      <c r="V838" t="s">
        <v>935</v>
      </c>
      <c r="W838" t="s">
        <v>565</v>
      </c>
      <c r="X838" t="s">
        <v>1329</v>
      </c>
      <c r="Y838">
        <v>17</v>
      </c>
      <c r="Z838" s="33">
        <v>28600</v>
      </c>
      <c r="AA838">
        <v>0</v>
      </c>
      <c r="AB838" s="33">
        <v>28600</v>
      </c>
      <c r="AC838">
        <v>820.82</v>
      </c>
      <c r="AD838">
        <v>0</v>
      </c>
      <c r="AE838">
        <v>869.44</v>
      </c>
      <c r="AF838" s="33">
        <v>10162.44</v>
      </c>
      <c r="AG838" s="33">
        <v>11852.7</v>
      </c>
      <c r="AH838" s="33">
        <v>16747.3</v>
      </c>
      <c r="AI838" s="33" t="s">
        <v>1975</v>
      </c>
      <c r="AJ838" s="33"/>
      <c r="AL838" s="35"/>
      <c r="AM838" s="35"/>
    </row>
    <row r="839" spans="1:39" ht="15.95" customHeight="1" x14ac:dyDescent="0.25">
      <c r="A839" s="11">
        <f t="shared" si="13"/>
        <v>817</v>
      </c>
      <c r="B839" s="12" t="s">
        <v>212</v>
      </c>
      <c r="C839" s="13" t="s">
        <v>936</v>
      </c>
      <c r="D839" s="13" t="s">
        <v>165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>+G839*2.87%</f>
        <v>631.4</v>
      </c>
      <c r="K839" s="14">
        <f>G839*7.1%</f>
        <v>1561.9999999999998</v>
      </c>
      <c r="L839" s="14">
        <f>G839*1.15%</f>
        <v>253</v>
      </c>
      <c r="M839" s="14">
        <f>+G839*3.04%</f>
        <v>668.8</v>
      </c>
      <c r="N839" s="14">
        <f>G839*7.09%</f>
        <v>1559.8000000000002</v>
      </c>
      <c r="O839" s="14">
        <v>0</v>
      </c>
      <c r="P839" s="14">
        <f>J839+K839+L839+M839+N839</f>
        <v>4675</v>
      </c>
      <c r="Q839" s="14">
        <f>+AF839</f>
        <v>3866</v>
      </c>
      <c r="R839" s="14">
        <f>+J839+M839+O839+Q839+H839+I839</f>
        <v>5166.2</v>
      </c>
      <c r="S839" s="14">
        <f>+N839+L839+K839</f>
        <v>3374.8</v>
      </c>
      <c r="T839" s="14">
        <f>+G839-R839</f>
        <v>16833.8</v>
      </c>
      <c r="U839" s="60">
        <f>+AH839-T839</f>
        <v>0</v>
      </c>
      <c r="V839" t="s">
        <v>936</v>
      </c>
      <c r="W839" t="s">
        <v>165</v>
      </c>
      <c r="X839" t="s">
        <v>1345</v>
      </c>
      <c r="Y839">
        <v>28</v>
      </c>
      <c r="Z839" s="33">
        <v>22000</v>
      </c>
      <c r="AA839">
        <v>0</v>
      </c>
      <c r="AB839" s="33">
        <v>22000</v>
      </c>
      <c r="AC839">
        <v>631.4</v>
      </c>
      <c r="AD839">
        <v>0</v>
      </c>
      <c r="AE839">
        <v>668.8</v>
      </c>
      <c r="AF839" s="33">
        <v>3866</v>
      </c>
      <c r="AG839" s="33">
        <v>5166.2</v>
      </c>
      <c r="AH839" s="33">
        <v>16833.8</v>
      </c>
      <c r="AI839" s="33" t="s">
        <v>1975</v>
      </c>
      <c r="AJ839" s="33"/>
      <c r="AL839" s="35"/>
      <c r="AM839" s="35"/>
    </row>
    <row r="840" spans="1:39" ht="15.95" customHeight="1" x14ac:dyDescent="0.25">
      <c r="A840" s="11">
        <f t="shared" si="13"/>
        <v>818</v>
      </c>
      <c r="B840" s="12" t="s">
        <v>212</v>
      </c>
      <c r="C840" s="13" t="s">
        <v>937</v>
      </c>
      <c r="D840" s="13" t="s">
        <v>37</v>
      </c>
      <c r="E840" s="13" t="s">
        <v>29</v>
      </c>
      <c r="F840" s="13" t="s">
        <v>35</v>
      </c>
      <c r="G840" s="14">
        <v>34000</v>
      </c>
      <c r="H840" s="14">
        <v>0</v>
      </c>
      <c r="I840" s="14">
        <v>0</v>
      </c>
      <c r="J840" s="14">
        <f>+G840*2.87%</f>
        <v>975.8</v>
      </c>
      <c r="K840" s="14">
        <f>G840*7.1%</f>
        <v>2414</v>
      </c>
      <c r="L840" s="14">
        <f>G840*1.15%</f>
        <v>391</v>
      </c>
      <c r="M840" s="14">
        <f>+G840*3.04%</f>
        <v>1033.5999999999999</v>
      </c>
      <c r="N840" s="14">
        <f>G840*7.09%</f>
        <v>2410.6000000000004</v>
      </c>
      <c r="O840" s="14">
        <v>0</v>
      </c>
      <c r="P840" s="14">
        <f>J840+K840+L840+M840+N840</f>
        <v>7225</v>
      </c>
      <c r="Q840" s="14">
        <f>+AF840</f>
        <v>3106</v>
      </c>
      <c r="R840" s="14">
        <f>+J840+M840+O840+Q840+H840+I840</f>
        <v>5115.3999999999996</v>
      </c>
      <c r="S840" s="14">
        <f>+N840+L840+K840</f>
        <v>5215.6000000000004</v>
      </c>
      <c r="T840" s="14">
        <f>+G840-R840</f>
        <v>28884.6</v>
      </c>
      <c r="U840" s="60">
        <f>+AH840-T840</f>
        <v>0</v>
      </c>
      <c r="V840" t="s">
        <v>937</v>
      </c>
      <c r="W840" t="s">
        <v>37</v>
      </c>
      <c r="X840" t="s">
        <v>1361</v>
      </c>
      <c r="Y840">
        <v>6</v>
      </c>
      <c r="Z840" s="33">
        <v>34000</v>
      </c>
      <c r="AA840">
        <v>0</v>
      </c>
      <c r="AB840" s="33">
        <v>34000</v>
      </c>
      <c r="AC840">
        <v>975.8</v>
      </c>
      <c r="AD840">
        <v>0</v>
      </c>
      <c r="AE840" s="33">
        <v>1033.5999999999999</v>
      </c>
      <c r="AF840" s="33">
        <v>3106</v>
      </c>
      <c r="AG840" s="33">
        <v>5115.3999999999996</v>
      </c>
      <c r="AH840" s="33">
        <v>28884.6</v>
      </c>
      <c r="AI840" s="33" t="s">
        <v>1975</v>
      </c>
      <c r="AJ840" s="33"/>
      <c r="AL840" s="35"/>
      <c r="AM840" s="35"/>
    </row>
    <row r="841" spans="1:39" ht="15.95" customHeight="1" x14ac:dyDescent="0.25">
      <c r="A841" s="11">
        <f t="shared" si="13"/>
        <v>819</v>
      </c>
      <c r="B841" s="12" t="s">
        <v>212</v>
      </c>
      <c r="C841" s="13" t="s">
        <v>938</v>
      </c>
      <c r="D841" s="13" t="s">
        <v>37</v>
      </c>
      <c r="E841" s="13" t="s">
        <v>29</v>
      </c>
      <c r="F841" s="13" t="s">
        <v>35</v>
      </c>
      <c r="G841" s="14">
        <v>40000</v>
      </c>
      <c r="H841" s="14">
        <v>442.65</v>
      </c>
      <c r="I841" s="14">
        <v>0</v>
      </c>
      <c r="J841" s="14">
        <f>+G841*2.87%</f>
        <v>1148</v>
      </c>
      <c r="K841" s="14">
        <f>G841*7.1%</f>
        <v>2839.9999999999995</v>
      </c>
      <c r="L841" s="14">
        <f>G841*1.15%</f>
        <v>460</v>
      </c>
      <c r="M841" s="14">
        <f>+G841*3.04%</f>
        <v>1216</v>
      </c>
      <c r="N841" s="14">
        <f>G841*7.09%</f>
        <v>2836</v>
      </c>
      <c r="O841" s="14">
        <v>0</v>
      </c>
      <c r="P841" s="14">
        <f>J841+K841+L841+M841+N841</f>
        <v>8500</v>
      </c>
      <c r="Q841" s="14">
        <f>+AF841</f>
        <v>24329.02</v>
      </c>
      <c r="R841" s="14">
        <f>+J841+M841+O841+Q841+H841+I841</f>
        <v>27135.670000000002</v>
      </c>
      <c r="S841" s="14">
        <f>+N841+L841+K841</f>
        <v>6136</v>
      </c>
      <c r="T841" s="14">
        <f>+G841-R841</f>
        <v>12864.329999999998</v>
      </c>
      <c r="U841" s="60">
        <f>+AH841-T841</f>
        <v>0</v>
      </c>
      <c r="V841" t="s">
        <v>938</v>
      </c>
      <c r="W841" t="s">
        <v>37</v>
      </c>
      <c r="X841" t="s">
        <v>1344</v>
      </c>
      <c r="Y841">
        <v>7</v>
      </c>
      <c r="Z841" s="33">
        <v>40000</v>
      </c>
      <c r="AA841">
        <v>0</v>
      </c>
      <c r="AB841" s="33">
        <v>40000</v>
      </c>
      <c r="AC841" s="33">
        <v>1148</v>
      </c>
      <c r="AD841">
        <v>442.65</v>
      </c>
      <c r="AE841" s="33">
        <v>1216</v>
      </c>
      <c r="AF841" s="33">
        <v>24329.02</v>
      </c>
      <c r="AG841" s="33">
        <v>27135.67</v>
      </c>
      <c r="AH841" s="33">
        <v>12864.33</v>
      </c>
      <c r="AI841" s="33" t="s">
        <v>1975</v>
      </c>
      <c r="AJ841" s="33"/>
      <c r="AL841" s="35"/>
      <c r="AM841" s="35"/>
    </row>
    <row r="842" spans="1:39" ht="15.95" customHeight="1" x14ac:dyDescent="0.25">
      <c r="A842" s="11">
        <f t="shared" si="13"/>
        <v>820</v>
      </c>
      <c r="B842" s="12" t="s">
        <v>212</v>
      </c>
      <c r="C842" s="13" t="s">
        <v>939</v>
      </c>
      <c r="D842" s="13" t="s">
        <v>158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>+G842*2.87%</f>
        <v>631.4</v>
      </c>
      <c r="K842" s="14">
        <f>G842*7.1%</f>
        <v>1561.9999999999998</v>
      </c>
      <c r="L842" s="14">
        <f>G842*1.15%</f>
        <v>253</v>
      </c>
      <c r="M842" s="14">
        <f>+G842*3.04%</f>
        <v>668.8</v>
      </c>
      <c r="N842" s="14">
        <f>G842*7.09%</f>
        <v>1559.8000000000002</v>
      </c>
      <c r="O842" s="14">
        <v>0</v>
      </c>
      <c r="P842" s="14">
        <f>J842+K842+L842+M842+N842</f>
        <v>4675</v>
      </c>
      <c r="Q842" s="14">
        <f>+AF842</f>
        <v>0</v>
      </c>
      <c r="R842" s="14">
        <f>+J842+M842+O842+Q842+H842+I842</f>
        <v>1300.1999999999998</v>
      </c>
      <c r="S842" s="14">
        <f>+N842+L842+K842</f>
        <v>3374.8</v>
      </c>
      <c r="T842" s="14">
        <f>+G842-R842</f>
        <v>20699.8</v>
      </c>
      <c r="U842" s="60">
        <f>+AH842-T842</f>
        <v>0</v>
      </c>
      <c r="V842" t="s">
        <v>939</v>
      </c>
      <c r="W842" t="s">
        <v>158</v>
      </c>
      <c r="X842" t="s">
        <v>1320</v>
      </c>
      <c r="Y842">
        <v>38</v>
      </c>
      <c r="Z842" s="33">
        <v>22000</v>
      </c>
      <c r="AA842">
        <v>0</v>
      </c>
      <c r="AB842" s="33">
        <v>22000</v>
      </c>
      <c r="AC842">
        <v>631.4</v>
      </c>
      <c r="AD842">
        <v>0</v>
      </c>
      <c r="AE842">
        <v>668.8</v>
      </c>
      <c r="AF842">
        <v>0</v>
      </c>
      <c r="AG842" s="33">
        <v>1300.2</v>
      </c>
      <c r="AH842" s="33">
        <v>20699.8</v>
      </c>
      <c r="AI842" s="33" t="s">
        <v>1975</v>
      </c>
      <c r="AJ842" s="33"/>
      <c r="AL842" s="35"/>
      <c r="AM842" s="35"/>
    </row>
    <row r="843" spans="1:39" ht="15.95" customHeight="1" x14ac:dyDescent="0.25">
      <c r="A843" s="11">
        <f t="shared" si="13"/>
        <v>821</v>
      </c>
      <c r="B843" s="12" t="s">
        <v>212</v>
      </c>
      <c r="C843" s="13" t="s">
        <v>940</v>
      </c>
      <c r="D843" s="13" t="s">
        <v>367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>+G843*2.87%</f>
        <v>631.4</v>
      </c>
      <c r="K843" s="14">
        <f>G843*7.1%</f>
        <v>1561.9999999999998</v>
      </c>
      <c r="L843" s="14">
        <f>G843*1.15%</f>
        <v>253</v>
      </c>
      <c r="M843" s="14">
        <f>+G843*3.04%</f>
        <v>668.8</v>
      </c>
      <c r="N843" s="14">
        <f>G843*7.09%</f>
        <v>1559.8000000000002</v>
      </c>
      <c r="O843" s="14">
        <v>0</v>
      </c>
      <c r="P843" s="14">
        <f>J843+K843+L843+M843+N843</f>
        <v>4675</v>
      </c>
      <c r="Q843" s="14">
        <f>+AF843</f>
        <v>1546</v>
      </c>
      <c r="R843" s="14">
        <f>+J843+M843+O843+Q843+H843+I843</f>
        <v>2846.2</v>
      </c>
      <c r="S843" s="14">
        <f>+N843+L843+K843</f>
        <v>3374.8</v>
      </c>
      <c r="T843" s="14">
        <f>+G843-R843</f>
        <v>19153.8</v>
      </c>
      <c r="U843" s="60">
        <f>+AH843-T843</f>
        <v>0</v>
      </c>
      <c r="V843" t="s">
        <v>940</v>
      </c>
      <c r="W843" t="s">
        <v>367</v>
      </c>
      <c r="X843" t="s">
        <v>1340</v>
      </c>
      <c r="Y843">
        <v>10</v>
      </c>
      <c r="Z843" s="33">
        <v>22000</v>
      </c>
      <c r="AA843">
        <v>0</v>
      </c>
      <c r="AB843" s="33">
        <v>22000</v>
      </c>
      <c r="AC843">
        <v>631.4</v>
      </c>
      <c r="AD843">
        <v>0</v>
      </c>
      <c r="AE843">
        <v>668.8</v>
      </c>
      <c r="AF843" s="33">
        <v>1546</v>
      </c>
      <c r="AG843" s="33">
        <v>2846.2</v>
      </c>
      <c r="AH843" s="33">
        <v>19153.8</v>
      </c>
      <c r="AI843" s="33" t="s">
        <v>1975</v>
      </c>
      <c r="AJ843" s="33"/>
      <c r="AL843" s="35"/>
      <c r="AM843" s="35"/>
    </row>
    <row r="844" spans="1:39" ht="15.95" customHeight="1" x14ac:dyDescent="0.25">
      <c r="A844" s="11">
        <f t="shared" si="13"/>
        <v>822</v>
      </c>
      <c r="B844" s="12" t="s">
        <v>212</v>
      </c>
      <c r="C844" s="13" t="s">
        <v>941</v>
      </c>
      <c r="D844" s="13" t="s">
        <v>496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>+G844*2.87%</f>
        <v>631.4</v>
      </c>
      <c r="K844" s="14">
        <f>G844*7.1%</f>
        <v>1561.9999999999998</v>
      </c>
      <c r="L844" s="14">
        <f>G844*1.15%</f>
        <v>253</v>
      </c>
      <c r="M844" s="14">
        <f>+G844*3.04%</f>
        <v>668.8</v>
      </c>
      <c r="N844" s="14">
        <f>G844*7.09%</f>
        <v>1559.8000000000002</v>
      </c>
      <c r="O844" s="14">
        <v>0</v>
      </c>
      <c r="P844" s="14">
        <f>J844+K844+L844+M844+N844</f>
        <v>4675</v>
      </c>
      <c r="Q844" s="14">
        <f>+AF844</f>
        <v>14709.91</v>
      </c>
      <c r="R844" s="14">
        <f>+J844+M844+O844+Q844+H844+I844</f>
        <v>16010.11</v>
      </c>
      <c r="S844" s="14">
        <f>+N844+L844+K844</f>
        <v>3374.8</v>
      </c>
      <c r="T844" s="14">
        <f>+G844-R844</f>
        <v>5989.8899999999994</v>
      </c>
      <c r="U844" s="60">
        <f>+AH844-T844</f>
        <v>0</v>
      </c>
      <c r="V844" t="s">
        <v>941</v>
      </c>
      <c r="W844" t="s">
        <v>496</v>
      </c>
      <c r="X844" t="s">
        <v>1339</v>
      </c>
      <c r="Y844">
        <v>49</v>
      </c>
      <c r="Z844" s="33">
        <v>22000</v>
      </c>
      <c r="AA844">
        <v>0</v>
      </c>
      <c r="AB844" s="33">
        <v>22000</v>
      </c>
      <c r="AC844">
        <v>631.4</v>
      </c>
      <c r="AD844">
        <v>0</v>
      </c>
      <c r="AE844">
        <v>668.8</v>
      </c>
      <c r="AF844" s="33">
        <v>14709.91</v>
      </c>
      <c r="AG844" s="33">
        <v>16010.11</v>
      </c>
      <c r="AH844" s="33">
        <v>5989.89</v>
      </c>
      <c r="AI844" s="33" t="s">
        <v>1975</v>
      </c>
      <c r="AJ844" s="33"/>
      <c r="AL844" s="35"/>
      <c r="AM844" s="35"/>
    </row>
    <row r="845" spans="1:39" ht="15.95" customHeight="1" x14ac:dyDescent="0.25">
      <c r="A845" s="11">
        <f t="shared" si="13"/>
        <v>823</v>
      </c>
      <c r="B845" s="12" t="s">
        <v>212</v>
      </c>
      <c r="C845" s="13" t="s">
        <v>942</v>
      </c>
      <c r="D845" s="13" t="s">
        <v>565</v>
      </c>
      <c r="E845" s="13" t="s">
        <v>29</v>
      </c>
      <c r="F845" s="13" t="s">
        <v>35</v>
      </c>
      <c r="G845" s="14">
        <v>28600</v>
      </c>
      <c r="H845" s="14">
        <v>0</v>
      </c>
      <c r="I845" s="14">
        <v>0</v>
      </c>
      <c r="J845" s="14">
        <f>+G845*2.87%</f>
        <v>820.82</v>
      </c>
      <c r="K845" s="14">
        <f>G845*7.1%</f>
        <v>2030.6</v>
      </c>
      <c r="L845" s="14">
        <f>G845*1.15%</f>
        <v>328.9</v>
      </c>
      <c r="M845" s="14">
        <f>+G845*3.04%</f>
        <v>869.44</v>
      </c>
      <c r="N845" s="14">
        <f>G845*7.09%</f>
        <v>2027.7400000000002</v>
      </c>
      <c r="O845" s="14">
        <v>0</v>
      </c>
      <c r="P845" s="14">
        <f>J845+K845+L845+M845+N845</f>
        <v>6077.5</v>
      </c>
      <c r="Q845" s="14">
        <f>+AF845</f>
        <v>12448.7</v>
      </c>
      <c r="R845" s="14">
        <f>+J845+M845+O845+Q845+H845+I845</f>
        <v>14138.960000000001</v>
      </c>
      <c r="S845" s="14">
        <f>+N845+L845+K845</f>
        <v>4387.24</v>
      </c>
      <c r="T845" s="14">
        <f>+G845-R845</f>
        <v>14461.039999999999</v>
      </c>
      <c r="U845" s="60">
        <f>+AH845-T845</f>
        <v>0</v>
      </c>
      <c r="V845" t="s">
        <v>942</v>
      </c>
      <c r="W845" t="s">
        <v>565</v>
      </c>
      <c r="X845" t="s">
        <v>1356</v>
      </c>
      <c r="Y845">
        <v>18</v>
      </c>
      <c r="Z845" s="33">
        <v>28600</v>
      </c>
      <c r="AA845">
        <v>0</v>
      </c>
      <c r="AB845" s="33">
        <v>28600</v>
      </c>
      <c r="AC845">
        <v>820.82</v>
      </c>
      <c r="AD845">
        <v>0</v>
      </c>
      <c r="AE845">
        <v>869.44</v>
      </c>
      <c r="AF845" s="33">
        <v>12448.7</v>
      </c>
      <c r="AG845" s="33">
        <v>14138.96</v>
      </c>
      <c r="AH845" s="33">
        <v>14461.04</v>
      </c>
      <c r="AI845" s="33" t="s">
        <v>1975</v>
      </c>
      <c r="AJ845" s="33"/>
      <c r="AL845" s="35"/>
      <c r="AM845" s="35"/>
    </row>
    <row r="846" spans="1:39" ht="15.95" customHeight="1" x14ac:dyDescent="0.25">
      <c r="A846" s="11">
        <f t="shared" si="13"/>
        <v>824</v>
      </c>
      <c r="B846" s="12" t="s">
        <v>212</v>
      </c>
      <c r="C846" s="13" t="s">
        <v>943</v>
      </c>
      <c r="D846" s="13" t="s">
        <v>165</v>
      </c>
      <c r="E846" s="13" t="s">
        <v>29</v>
      </c>
      <c r="F846" s="13" t="s">
        <v>30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G846*7.1%</f>
        <v>1561.9999999999998</v>
      </c>
      <c r="L846" s="14">
        <f>G846*1.15%</f>
        <v>253</v>
      </c>
      <c r="M846" s="14">
        <f>+G846*3.04%</f>
        <v>668.8</v>
      </c>
      <c r="N846" s="14">
        <f>G846*7.09%</f>
        <v>1559.8000000000002</v>
      </c>
      <c r="O846" s="14">
        <v>0</v>
      </c>
      <c r="P846" s="14">
        <f>J846+K846+L846+M846+N846</f>
        <v>4675</v>
      </c>
      <c r="Q846" s="14">
        <f>+AF846</f>
        <v>10175.06</v>
      </c>
      <c r="R846" s="14">
        <f>+J846+M846+O846+Q846+H846+I846</f>
        <v>11475.259999999998</v>
      </c>
      <c r="S846" s="14">
        <f>+N846+L846+K846</f>
        <v>3374.8</v>
      </c>
      <c r="T846" s="14">
        <f>+G846-R846</f>
        <v>10524.740000000002</v>
      </c>
      <c r="U846" s="60">
        <f>+AH846-T846</f>
        <v>0</v>
      </c>
      <c r="V846" t="s">
        <v>943</v>
      </c>
      <c r="W846" t="s">
        <v>165</v>
      </c>
      <c r="X846" t="s">
        <v>1336</v>
      </c>
      <c r="Y846">
        <v>31</v>
      </c>
      <c r="Z846" s="33">
        <v>22000</v>
      </c>
      <c r="AA846">
        <v>0</v>
      </c>
      <c r="AB846" s="33">
        <v>22000</v>
      </c>
      <c r="AC846">
        <v>631.4</v>
      </c>
      <c r="AD846">
        <v>0</v>
      </c>
      <c r="AE846">
        <v>668.8</v>
      </c>
      <c r="AF846" s="33">
        <v>10175.06</v>
      </c>
      <c r="AG846" s="33">
        <v>11475.26</v>
      </c>
      <c r="AH846" s="33">
        <v>10524.74</v>
      </c>
      <c r="AI846" s="33" t="s">
        <v>1975</v>
      </c>
      <c r="AJ846" s="33"/>
      <c r="AL846" s="35"/>
      <c r="AM846" s="35"/>
    </row>
    <row r="847" spans="1:39" ht="15.95" customHeight="1" x14ac:dyDescent="0.25">
      <c r="A847" s="11">
        <f t="shared" si="13"/>
        <v>825</v>
      </c>
      <c r="B847" s="12" t="s">
        <v>212</v>
      </c>
      <c r="C847" s="13" t="s">
        <v>944</v>
      </c>
      <c r="D847" s="13" t="s">
        <v>163</v>
      </c>
      <c r="E847" s="13" t="s">
        <v>29</v>
      </c>
      <c r="F847" s="13" t="s">
        <v>35</v>
      </c>
      <c r="G847" s="14">
        <v>30000</v>
      </c>
      <c r="H847" s="14">
        <v>0</v>
      </c>
      <c r="I847" s="14">
        <v>0</v>
      </c>
      <c r="J847" s="14">
        <f>+G847*2.87%</f>
        <v>861</v>
      </c>
      <c r="K847" s="14">
        <f>G847*7.1%</f>
        <v>2130</v>
      </c>
      <c r="L847" s="14">
        <f>G847*1.15%</f>
        <v>345</v>
      </c>
      <c r="M847" s="14">
        <f>+G847*3.04%</f>
        <v>912</v>
      </c>
      <c r="N847" s="14">
        <f>G847*7.09%</f>
        <v>2127</v>
      </c>
      <c r="O847" s="14">
        <v>0</v>
      </c>
      <c r="P847" s="14">
        <f>J847+K847+L847+M847+N847</f>
        <v>6375</v>
      </c>
      <c r="Q847" s="14">
        <f>+AF847</f>
        <v>10046</v>
      </c>
      <c r="R847" s="14">
        <f>+J847+M847+O847+Q847+H847+I847</f>
        <v>11819</v>
      </c>
      <c r="S847" s="14">
        <f>+N847+L847+K847</f>
        <v>4602</v>
      </c>
      <c r="T847" s="14">
        <f>+G847-R847</f>
        <v>18181</v>
      </c>
      <c r="U847" s="60">
        <f>+AH847-T847</f>
        <v>0</v>
      </c>
      <c r="V847" t="s">
        <v>944</v>
      </c>
      <c r="W847" t="s">
        <v>163</v>
      </c>
      <c r="X847" t="s">
        <v>1297</v>
      </c>
      <c r="Y847">
        <v>56</v>
      </c>
      <c r="Z847" s="33">
        <v>30000</v>
      </c>
      <c r="AA847">
        <v>0</v>
      </c>
      <c r="AB847" s="33">
        <v>30000</v>
      </c>
      <c r="AC847">
        <v>861</v>
      </c>
      <c r="AD847">
        <v>0</v>
      </c>
      <c r="AE847">
        <v>912</v>
      </c>
      <c r="AF847" s="33">
        <v>10046</v>
      </c>
      <c r="AG847" s="33">
        <v>11819</v>
      </c>
      <c r="AH847" s="33">
        <v>18181</v>
      </c>
      <c r="AI847" s="33" t="s">
        <v>1975</v>
      </c>
      <c r="AJ847" s="33"/>
      <c r="AL847" s="35"/>
      <c r="AM847" s="35"/>
    </row>
    <row r="848" spans="1:39" ht="15.95" customHeight="1" x14ac:dyDescent="0.25">
      <c r="A848" s="11">
        <f t="shared" si="13"/>
        <v>826</v>
      </c>
      <c r="B848" s="12" t="s">
        <v>212</v>
      </c>
      <c r="C848" s="13" t="s">
        <v>945</v>
      </c>
      <c r="D848" s="13" t="s">
        <v>361</v>
      </c>
      <c r="E848" s="13" t="s">
        <v>29</v>
      </c>
      <c r="F848" s="13" t="s">
        <v>35</v>
      </c>
      <c r="G848" s="14">
        <v>28000</v>
      </c>
      <c r="H848" s="14">
        <v>0</v>
      </c>
      <c r="I848" s="14">
        <v>0</v>
      </c>
      <c r="J848" s="14">
        <f>+G848*2.87%</f>
        <v>803.6</v>
      </c>
      <c r="K848" s="14">
        <f>G848*7.1%</f>
        <v>1987.9999999999998</v>
      </c>
      <c r="L848" s="14">
        <f>G848*1.15%</f>
        <v>322</v>
      </c>
      <c r="M848" s="14">
        <f>+G848*3.04%</f>
        <v>851.2</v>
      </c>
      <c r="N848" s="14">
        <f>G848*7.09%</f>
        <v>1985.2</v>
      </c>
      <c r="O848" s="14">
        <v>0</v>
      </c>
      <c r="P848" s="14">
        <f>J848+K848+L848+M848+N848</f>
        <v>5950</v>
      </c>
      <c r="Q848" s="14">
        <f>+AF848</f>
        <v>0</v>
      </c>
      <c r="R848" s="14">
        <f>+J848+M848+O848+Q848+H848+I848</f>
        <v>1654.8000000000002</v>
      </c>
      <c r="S848" s="14">
        <f>+N848+L848+K848</f>
        <v>4295.2</v>
      </c>
      <c r="T848" s="14">
        <f>+G848-R848</f>
        <v>26345.200000000001</v>
      </c>
      <c r="U848" s="60">
        <f>+AH848-T848</f>
        <v>0</v>
      </c>
      <c r="V848" t="s">
        <v>945</v>
      </c>
      <c r="W848" t="s">
        <v>361</v>
      </c>
      <c r="X848" t="s">
        <v>1646</v>
      </c>
      <c r="Y848">
        <v>54</v>
      </c>
      <c r="Z848" s="33">
        <v>28000</v>
      </c>
      <c r="AA848">
        <v>0</v>
      </c>
      <c r="AB848" s="33">
        <v>28000</v>
      </c>
      <c r="AC848">
        <v>803.6</v>
      </c>
      <c r="AD848">
        <v>0</v>
      </c>
      <c r="AE848">
        <v>851.2</v>
      </c>
      <c r="AF848">
        <v>0</v>
      </c>
      <c r="AG848" s="33">
        <v>1654.8</v>
      </c>
      <c r="AH848" s="33">
        <v>26345.200000000001</v>
      </c>
      <c r="AI848" s="33" t="s">
        <v>1975</v>
      </c>
      <c r="AJ848" s="33"/>
      <c r="AL848" s="35"/>
      <c r="AM848" s="35"/>
    </row>
    <row r="849" spans="1:39" ht="15.95" customHeight="1" x14ac:dyDescent="0.25">
      <c r="A849" s="11">
        <f t="shared" si="13"/>
        <v>827</v>
      </c>
      <c r="B849" s="12" t="s">
        <v>212</v>
      </c>
      <c r="C849" s="13" t="s">
        <v>946</v>
      </c>
      <c r="D849" s="13" t="s">
        <v>565</v>
      </c>
      <c r="E849" s="13" t="s">
        <v>29</v>
      </c>
      <c r="F849" s="13" t="s">
        <v>30</v>
      </c>
      <c r="G849" s="14">
        <v>28600</v>
      </c>
      <c r="H849" s="14">
        <v>0</v>
      </c>
      <c r="I849" s="14">
        <v>0</v>
      </c>
      <c r="J849" s="14">
        <f>+G849*2.87%</f>
        <v>820.82</v>
      </c>
      <c r="K849" s="14">
        <f>G849*7.1%</f>
        <v>2030.6</v>
      </c>
      <c r="L849" s="14">
        <f>G849*1.15%</f>
        <v>328.9</v>
      </c>
      <c r="M849" s="14">
        <f>+G849*3.04%</f>
        <v>869.44</v>
      </c>
      <c r="N849" s="14">
        <f>G849*7.09%</f>
        <v>2027.7400000000002</v>
      </c>
      <c r="O849" s="14">
        <v>0</v>
      </c>
      <c r="P849" s="14">
        <f>J849+K849+L849+M849+N849</f>
        <v>6077.5</v>
      </c>
      <c r="Q849" s="14">
        <f>+AF849</f>
        <v>6177.76</v>
      </c>
      <c r="R849" s="14">
        <f>+J849+M849+O849+Q849+H849+I849</f>
        <v>7868.02</v>
      </c>
      <c r="S849" s="14">
        <f>+N849+L849+K849</f>
        <v>4387.24</v>
      </c>
      <c r="T849" s="14">
        <f>+G849-R849</f>
        <v>20731.98</v>
      </c>
      <c r="U849" s="60">
        <f>+AH849-T849</f>
        <v>0</v>
      </c>
      <c r="V849" t="s">
        <v>946</v>
      </c>
      <c r="W849" t="s">
        <v>565</v>
      </c>
      <c r="X849" t="s">
        <v>1647</v>
      </c>
      <c r="Y849">
        <v>19</v>
      </c>
      <c r="Z849" s="33">
        <v>28600</v>
      </c>
      <c r="AA849">
        <v>0</v>
      </c>
      <c r="AB849" s="33">
        <v>28600</v>
      </c>
      <c r="AC849">
        <v>820.82</v>
      </c>
      <c r="AD849">
        <v>0</v>
      </c>
      <c r="AE849">
        <v>869.44</v>
      </c>
      <c r="AF849" s="33">
        <v>6177.76</v>
      </c>
      <c r="AG849" s="33">
        <v>7868.02</v>
      </c>
      <c r="AH849" s="33">
        <v>20731.98</v>
      </c>
      <c r="AI849" s="33" t="s">
        <v>1975</v>
      </c>
      <c r="AJ849" s="33"/>
      <c r="AL849" s="35"/>
      <c r="AM849" s="35"/>
    </row>
    <row r="850" spans="1:39" ht="15.95" customHeight="1" x14ac:dyDescent="0.25">
      <c r="A850" s="11">
        <f t="shared" si="13"/>
        <v>828</v>
      </c>
      <c r="B850" s="12" t="s">
        <v>212</v>
      </c>
      <c r="C850" s="13" t="s">
        <v>947</v>
      </c>
      <c r="D850" s="13" t="s">
        <v>367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G850*7.1%</f>
        <v>1561.9999999999998</v>
      </c>
      <c r="L850" s="14">
        <f>G850*1.15%</f>
        <v>253</v>
      </c>
      <c r="M850" s="14">
        <f>+G850*3.04%</f>
        <v>668.8</v>
      </c>
      <c r="N850" s="14">
        <f>G850*7.09%</f>
        <v>1559.8000000000002</v>
      </c>
      <c r="O850" s="14">
        <v>0</v>
      </c>
      <c r="P850" s="14">
        <f>J850+K850+L850+M850+N850</f>
        <v>4675</v>
      </c>
      <c r="Q850" s="14">
        <f>+AF850</f>
        <v>3179.06</v>
      </c>
      <c r="R850" s="14">
        <f>+J850+M850+O850+Q850+H850+I850</f>
        <v>4479.26</v>
      </c>
      <c r="S850" s="14">
        <f>+N850+L850+K850</f>
        <v>3374.8</v>
      </c>
      <c r="T850" s="14">
        <f>+G850-R850</f>
        <v>17520.739999999998</v>
      </c>
      <c r="U850" s="60">
        <f>+AH850-T850</f>
        <v>0</v>
      </c>
      <c r="V850" t="s">
        <v>947</v>
      </c>
      <c r="W850" t="s">
        <v>367</v>
      </c>
      <c r="X850" t="s">
        <v>1307</v>
      </c>
      <c r="Y850">
        <v>11</v>
      </c>
      <c r="Z850" s="33">
        <v>22000</v>
      </c>
      <c r="AA850">
        <v>0</v>
      </c>
      <c r="AB850" s="33">
        <v>22000</v>
      </c>
      <c r="AC850">
        <v>631.4</v>
      </c>
      <c r="AD850">
        <v>0</v>
      </c>
      <c r="AE850">
        <v>668.8</v>
      </c>
      <c r="AF850" s="33">
        <v>3179.06</v>
      </c>
      <c r="AG850" s="33">
        <v>4479.26</v>
      </c>
      <c r="AH850" s="33">
        <v>17520.740000000002</v>
      </c>
      <c r="AI850" s="33" t="s">
        <v>1975</v>
      </c>
      <c r="AJ850" s="33"/>
      <c r="AL850" s="35"/>
      <c r="AM850" s="35"/>
    </row>
    <row r="851" spans="1:39" ht="15.95" customHeight="1" x14ac:dyDescent="0.25">
      <c r="A851" s="11">
        <f t="shared" ref="A851:A890" si="14">1+A850</f>
        <v>829</v>
      </c>
      <c r="B851" s="12" t="s">
        <v>212</v>
      </c>
      <c r="C851" s="13" t="s">
        <v>948</v>
      </c>
      <c r="D851" s="13" t="s">
        <v>165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>+G851*2.87%</f>
        <v>631.4</v>
      </c>
      <c r="K851" s="14">
        <f>G851*7.1%</f>
        <v>1561.9999999999998</v>
      </c>
      <c r="L851" s="14">
        <f>G851*1.15%</f>
        <v>253</v>
      </c>
      <c r="M851" s="14">
        <f>+G851*3.04%</f>
        <v>668.8</v>
      </c>
      <c r="N851" s="14">
        <f>G851*7.09%</f>
        <v>1559.8000000000002</v>
      </c>
      <c r="O851" s="14">
        <v>0</v>
      </c>
      <c r="P851" s="14">
        <f>J851+K851+L851+M851+N851</f>
        <v>4675</v>
      </c>
      <c r="Q851" s="14">
        <f>+AF851</f>
        <v>906</v>
      </c>
      <c r="R851" s="14">
        <f>+J851+M851+O851+Q851+H851+I851</f>
        <v>2206.1999999999998</v>
      </c>
      <c r="S851" s="14">
        <f>+N851+L851+K851</f>
        <v>3374.8</v>
      </c>
      <c r="T851" s="14">
        <f>+G851-R851</f>
        <v>19793.8</v>
      </c>
      <c r="U851" s="60">
        <f>+AH851-T851</f>
        <v>0</v>
      </c>
      <c r="V851" t="s">
        <v>948</v>
      </c>
      <c r="W851" t="s">
        <v>165</v>
      </c>
      <c r="X851" t="s">
        <v>1972</v>
      </c>
      <c r="Y851">
        <v>15</v>
      </c>
      <c r="Z851" s="33">
        <v>22000</v>
      </c>
      <c r="AA851">
        <v>0</v>
      </c>
      <c r="AB851" s="33">
        <v>22000</v>
      </c>
      <c r="AC851">
        <v>631.4</v>
      </c>
      <c r="AD851">
        <v>0</v>
      </c>
      <c r="AE851">
        <v>668.8</v>
      </c>
      <c r="AF851">
        <v>906</v>
      </c>
      <c r="AG851" s="33">
        <v>2206.1999999999998</v>
      </c>
      <c r="AH851" s="33">
        <v>19793.8</v>
      </c>
      <c r="AI851" s="33" t="s">
        <v>1978</v>
      </c>
      <c r="AJ851" s="33"/>
      <c r="AL851" s="35"/>
      <c r="AM851" s="35"/>
    </row>
    <row r="852" spans="1:39" ht="15.95" customHeight="1" x14ac:dyDescent="0.25">
      <c r="A852" s="11">
        <f t="shared" si="14"/>
        <v>830</v>
      </c>
      <c r="B852" s="12" t="s">
        <v>212</v>
      </c>
      <c r="C852" s="13" t="s">
        <v>986</v>
      </c>
      <c r="D852" s="13" t="s">
        <v>165</v>
      </c>
      <c r="E852" s="13" t="s">
        <v>29</v>
      </c>
      <c r="F852" s="13" t="s">
        <v>30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G852*7.1%</f>
        <v>1561.9999999999998</v>
      </c>
      <c r="L852" s="14">
        <f>G852*1.15%</f>
        <v>253</v>
      </c>
      <c r="M852" s="14">
        <f>+G852*3.04%</f>
        <v>668.8</v>
      </c>
      <c r="N852" s="14">
        <f>G852*7.09%</f>
        <v>1559.8000000000002</v>
      </c>
      <c r="O852" s="14">
        <v>0</v>
      </c>
      <c r="P852" s="14">
        <f>J852+K852+L852+M852+N852</f>
        <v>4675</v>
      </c>
      <c r="Q852" s="14">
        <f>+AF852</f>
        <v>0</v>
      </c>
      <c r="R852" s="14">
        <f>+J852+M852+O852+Q852+H852+I852</f>
        <v>1300.1999999999998</v>
      </c>
      <c r="S852" s="14">
        <f>+N852+L852+K852</f>
        <v>3374.8</v>
      </c>
      <c r="T852" s="14">
        <f>+G852-R852</f>
        <v>20699.8</v>
      </c>
      <c r="U852" s="60">
        <f>+AH852-T852</f>
        <v>0</v>
      </c>
      <c r="V852" t="s">
        <v>986</v>
      </c>
      <c r="W852" t="s">
        <v>165</v>
      </c>
      <c r="X852" t="s">
        <v>1359</v>
      </c>
      <c r="Y852">
        <v>58</v>
      </c>
      <c r="Z852" s="33">
        <v>22000</v>
      </c>
      <c r="AA852">
        <v>0</v>
      </c>
      <c r="AB852" s="33">
        <v>22000</v>
      </c>
      <c r="AC852">
        <v>631.4</v>
      </c>
      <c r="AD852">
        <v>0</v>
      </c>
      <c r="AE852">
        <v>668.8</v>
      </c>
      <c r="AF852">
        <v>0</v>
      </c>
      <c r="AG852" s="33">
        <v>1300.2</v>
      </c>
      <c r="AH852" s="33">
        <v>20699.8</v>
      </c>
      <c r="AI852" s="33" t="s">
        <v>1975</v>
      </c>
      <c r="AJ852" s="33"/>
      <c r="AL852" s="35"/>
      <c r="AM852" s="35"/>
    </row>
    <row r="853" spans="1:39" ht="15.95" customHeight="1" x14ac:dyDescent="0.25">
      <c r="A853" s="11">
        <f t="shared" si="14"/>
        <v>831</v>
      </c>
      <c r="B853" s="12" t="s">
        <v>212</v>
      </c>
      <c r="C853" s="13" t="s">
        <v>985</v>
      </c>
      <c r="D853" s="13" t="s">
        <v>165</v>
      </c>
      <c r="E853" s="13" t="s">
        <v>29</v>
      </c>
      <c r="F853" s="13" t="s">
        <v>30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G853*7.1%</f>
        <v>1561.9999999999998</v>
      </c>
      <c r="L853" s="14">
        <f>G853*1.15%</f>
        <v>253</v>
      </c>
      <c r="M853" s="14">
        <f>+G853*3.04%</f>
        <v>668.8</v>
      </c>
      <c r="N853" s="14">
        <f>G853*7.09%</f>
        <v>1559.8000000000002</v>
      </c>
      <c r="O853" s="14">
        <v>0</v>
      </c>
      <c r="P853" s="14">
        <f>J853+K853+L853+M853+N853</f>
        <v>4675</v>
      </c>
      <c r="Q853" s="14">
        <f>+AF853</f>
        <v>0</v>
      </c>
      <c r="R853" s="14">
        <f>+J853+M853+O853+Q853+H853+I853</f>
        <v>1300.1999999999998</v>
      </c>
      <c r="S853" s="14">
        <f>+N853+L853+K853</f>
        <v>3374.8</v>
      </c>
      <c r="T853" s="14">
        <f>+G853-R853</f>
        <v>20699.8</v>
      </c>
      <c r="U853" s="60">
        <f>+AH853-T853</f>
        <v>0</v>
      </c>
      <c r="V853" t="s">
        <v>985</v>
      </c>
      <c r="W853" t="s">
        <v>165</v>
      </c>
      <c r="X853" t="s">
        <v>1310</v>
      </c>
      <c r="Y853">
        <v>60</v>
      </c>
      <c r="Z853" s="33">
        <v>22000</v>
      </c>
      <c r="AA853">
        <v>0</v>
      </c>
      <c r="AB853" s="33">
        <v>22000</v>
      </c>
      <c r="AC853">
        <v>631.4</v>
      </c>
      <c r="AD853">
        <v>0</v>
      </c>
      <c r="AE853">
        <v>668.8</v>
      </c>
      <c r="AF853">
        <v>0</v>
      </c>
      <c r="AG853" s="33">
        <v>1300.2</v>
      </c>
      <c r="AH853" s="33">
        <v>20699.8</v>
      </c>
      <c r="AI853" s="33" t="s">
        <v>1975</v>
      </c>
      <c r="AJ853" s="33"/>
      <c r="AL853" s="35"/>
      <c r="AM853" s="35"/>
    </row>
    <row r="854" spans="1:39" ht="15.95" customHeight="1" x14ac:dyDescent="0.25">
      <c r="A854" s="11">
        <f t="shared" si="14"/>
        <v>832</v>
      </c>
      <c r="B854" s="12" t="s">
        <v>212</v>
      </c>
      <c r="C854" s="13" t="s">
        <v>993</v>
      </c>
      <c r="D854" s="13" t="s">
        <v>496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>+G854*2.87%</f>
        <v>631.4</v>
      </c>
      <c r="K854" s="14">
        <f>G854*7.1%</f>
        <v>1561.9999999999998</v>
      </c>
      <c r="L854" s="14">
        <f>G854*1.15%</f>
        <v>253</v>
      </c>
      <c r="M854" s="14">
        <f>+G854*3.04%</f>
        <v>668.8</v>
      </c>
      <c r="N854" s="14">
        <f>G854*7.09%</f>
        <v>1559.8000000000002</v>
      </c>
      <c r="O854" s="14">
        <v>0</v>
      </c>
      <c r="P854" s="14">
        <f>J854+K854+L854+M854+N854</f>
        <v>4675</v>
      </c>
      <c r="Q854" s="14">
        <f>+AF854</f>
        <v>4866</v>
      </c>
      <c r="R854" s="14">
        <f>+J854+M854+O854+Q854+H854+I854</f>
        <v>6166.2</v>
      </c>
      <c r="S854" s="14">
        <f>+N854+L854+K854</f>
        <v>3374.8</v>
      </c>
      <c r="T854" s="14">
        <f>+G854-R854</f>
        <v>15833.8</v>
      </c>
      <c r="U854" s="60">
        <f>+AH854-T854</f>
        <v>0</v>
      </c>
      <c r="V854" t="s">
        <v>993</v>
      </c>
      <c r="W854" t="s">
        <v>496</v>
      </c>
      <c r="X854" t="s">
        <v>1232</v>
      </c>
      <c r="Y854">
        <v>64</v>
      </c>
      <c r="Z854" s="33">
        <v>22000</v>
      </c>
      <c r="AA854">
        <v>0</v>
      </c>
      <c r="AB854" s="33">
        <v>22000</v>
      </c>
      <c r="AC854">
        <v>631.4</v>
      </c>
      <c r="AD854">
        <v>0</v>
      </c>
      <c r="AE854">
        <v>668.8</v>
      </c>
      <c r="AF854" s="33">
        <v>4866</v>
      </c>
      <c r="AG854" s="33">
        <v>6166.2</v>
      </c>
      <c r="AH854" s="33">
        <v>15833.8</v>
      </c>
      <c r="AI854" s="33" t="s">
        <v>1975</v>
      </c>
      <c r="AJ854" s="33"/>
      <c r="AL854" s="35"/>
      <c r="AM854" s="35"/>
    </row>
    <row r="855" spans="1:39" ht="15.95" customHeight="1" x14ac:dyDescent="0.25">
      <c r="A855" s="11">
        <f t="shared" si="14"/>
        <v>833</v>
      </c>
      <c r="B855" s="12" t="s">
        <v>212</v>
      </c>
      <c r="C855" s="13" t="s">
        <v>997</v>
      </c>
      <c r="D855" s="13" t="s">
        <v>496</v>
      </c>
      <c r="E855" s="13" t="s">
        <v>29</v>
      </c>
      <c r="F855" s="13" t="s">
        <v>35</v>
      </c>
      <c r="G855" s="14">
        <v>22000</v>
      </c>
      <c r="H855" s="14">
        <v>0</v>
      </c>
      <c r="I855" s="14">
        <v>0</v>
      </c>
      <c r="J855" s="14">
        <f>+G855*2.87%</f>
        <v>631.4</v>
      </c>
      <c r="K855" s="14">
        <f>G855*7.1%</f>
        <v>1561.9999999999998</v>
      </c>
      <c r="L855" s="14">
        <f>G855*1.15%</f>
        <v>253</v>
      </c>
      <c r="M855" s="14">
        <f>+G855*3.04%</f>
        <v>668.8</v>
      </c>
      <c r="N855" s="14">
        <f>G855*7.09%</f>
        <v>1559.8000000000002</v>
      </c>
      <c r="O855" s="14">
        <v>0</v>
      </c>
      <c r="P855" s="14">
        <f>J855+K855+L855+M855+N855</f>
        <v>4675</v>
      </c>
      <c r="Q855" s="14">
        <f>+AF855</f>
        <v>5046</v>
      </c>
      <c r="R855" s="14">
        <f>+J855+M855+O855+Q855+H855+I855</f>
        <v>6346.2</v>
      </c>
      <c r="S855" s="14">
        <f>+N855+L855+K855</f>
        <v>3374.8</v>
      </c>
      <c r="T855" s="14">
        <f>+G855-R855</f>
        <v>15653.8</v>
      </c>
      <c r="U855" s="60">
        <f>+AH855-T855</f>
        <v>0</v>
      </c>
      <c r="V855" t="s">
        <v>997</v>
      </c>
      <c r="W855" t="s">
        <v>496</v>
      </c>
      <c r="X855" t="s">
        <v>1315</v>
      </c>
      <c r="Y855">
        <v>62</v>
      </c>
      <c r="Z855" s="33">
        <v>22000</v>
      </c>
      <c r="AA855">
        <v>0</v>
      </c>
      <c r="AB855" s="33">
        <v>22000</v>
      </c>
      <c r="AC855">
        <v>631.4</v>
      </c>
      <c r="AD855">
        <v>0</v>
      </c>
      <c r="AE855">
        <v>668.8</v>
      </c>
      <c r="AF855" s="33">
        <v>5046</v>
      </c>
      <c r="AG855" s="33">
        <v>6346.2</v>
      </c>
      <c r="AH855" s="33">
        <v>15653.8</v>
      </c>
      <c r="AI855" s="33" t="s">
        <v>1975</v>
      </c>
      <c r="AJ855" s="33"/>
      <c r="AL855" s="35"/>
      <c r="AM855" s="35"/>
    </row>
    <row r="856" spans="1:39" ht="15.95" customHeight="1" x14ac:dyDescent="0.25">
      <c r="A856" s="11">
        <f t="shared" si="14"/>
        <v>834</v>
      </c>
      <c r="B856" s="12" t="s">
        <v>212</v>
      </c>
      <c r="C856" s="13" t="s">
        <v>1001</v>
      </c>
      <c r="D856" s="13" t="s">
        <v>496</v>
      </c>
      <c r="E856" s="13" t="s">
        <v>29</v>
      </c>
      <c r="F856" s="13" t="s">
        <v>35</v>
      </c>
      <c r="G856" s="14">
        <v>22000</v>
      </c>
      <c r="H856" s="14">
        <v>0</v>
      </c>
      <c r="I856" s="14">
        <v>0</v>
      </c>
      <c r="J856" s="14">
        <f>+G856*2.87%</f>
        <v>631.4</v>
      </c>
      <c r="K856" s="14">
        <f>G856*7.1%</f>
        <v>1561.9999999999998</v>
      </c>
      <c r="L856" s="14">
        <f>G856*1.15%</f>
        <v>253</v>
      </c>
      <c r="M856" s="14">
        <f>+G856*3.04%</f>
        <v>668.8</v>
      </c>
      <c r="N856" s="14">
        <f>G856*7.09%</f>
        <v>1559.8000000000002</v>
      </c>
      <c r="O856" s="14">
        <v>0</v>
      </c>
      <c r="P856" s="14">
        <f>J856+K856+L856+M856+N856</f>
        <v>4675</v>
      </c>
      <c r="Q856" s="14">
        <f>+AF856</f>
        <v>0</v>
      </c>
      <c r="R856" s="14">
        <f>+J856+M856+O856+Q856+H856+I856</f>
        <v>1300.1999999999998</v>
      </c>
      <c r="S856" s="14">
        <f>+N856+L856+K856</f>
        <v>3374.8</v>
      </c>
      <c r="T856" s="14">
        <f>+G856-R856</f>
        <v>20699.8</v>
      </c>
      <c r="U856" s="60">
        <f>+AH856-T856</f>
        <v>0</v>
      </c>
      <c r="V856" t="s">
        <v>1001</v>
      </c>
      <c r="W856" t="s">
        <v>496</v>
      </c>
      <c r="X856" t="s">
        <v>1644</v>
      </c>
      <c r="Y856">
        <v>68</v>
      </c>
      <c r="Z856" s="33">
        <v>22000</v>
      </c>
      <c r="AA856">
        <v>0</v>
      </c>
      <c r="AB856" s="33">
        <v>22000</v>
      </c>
      <c r="AC856">
        <v>631.4</v>
      </c>
      <c r="AD856">
        <v>0</v>
      </c>
      <c r="AE856">
        <v>668.8</v>
      </c>
      <c r="AF856">
        <v>0</v>
      </c>
      <c r="AG856" s="33">
        <v>1300.2</v>
      </c>
      <c r="AH856" s="33">
        <v>20699.8</v>
      </c>
      <c r="AI856" s="33" t="s">
        <v>1975</v>
      </c>
      <c r="AJ856" s="33"/>
      <c r="AL856" s="35"/>
      <c r="AM856" s="35"/>
    </row>
    <row r="857" spans="1:39" ht="15.95" customHeight="1" x14ac:dyDescent="0.25">
      <c r="A857" s="11">
        <f t="shared" si="14"/>
        <v>835</v>
      </c>
      <c r="B857" s="12" t="s">
        <v>212</v>
      </c>
      <c r="C857" s="13" t="s">
        <v>1017</v>
      </c>
      <c r="D857" s="13" t="s">
        <v>361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>+G857*2.87%</f>
        <v>631.4</v>
      </c>
      <c r="K857" s="14">
        <f>G857*7.1%</f>
        <v>1561.9999999999998</v>
      </c>
      <c r="L857" s="14">
        <f>G857*1.15%</f>
        <v>253</v>
      </c>
      <c r="M857" s="14">
        <f>+G857*3.04%</f>
        <v>668.8</v>
      </c>
      <c r="N857" s="14">
        <f>G857*7.09%</f>
        <v>1559.8000000000002</v>
      </c>
      <c r="O857" s="14">
        <v>0</v>
      </c>
      <c r="P857" s="14">
        <f>J857+K857+L857+M857+N857</f>
        <v>4675</v>
      </c>
      <c r="Q857" s="14">
        <f>+AF857</f>
        <v>0</v>
      </c>
      <c r="R857" s="14">
        <f>+J857+M857+O857+Q857+H857+I857</f>
        <v>1300.1999999999998</v>
      </c>
      <c r="S857" s="14">
        <f>+N857+L857+K857</f>
        <v>3374.8</v>
      </c>
      <c r="T857" s="14">
        <f>+G857-R857</f>
        <v>20699.8</v>
      </c>
      <c r="U857" s="60">
        <f>+AH857-T857</f>
        <v>0</v>
      </c>
      <c r="V857" t="s">
        <v>1017</v>
      </c>
      <c r="W857" t="s">
        <v>361</v>
      </c>
      <c r="X857" t="s">
        <v>1330</v>
      </c>
      <c r="Y857">
        <v>70</v>
      </c>
      <c r="Z857" s="33">
        <v>22000</v>
      </c>
      <c r="AA857">
        <v>0</v>
      </c>
      <c r="AB857" s="33">
        <v>22000</v>
      </c>
      <c r="AC857">
        <v>631.4</v>
      </c>
      <c r="AD857">
        <v>0</v>
      </c>
      <c r="AE857">
        <v>668.8</v>
      </c>
      <c r="AF857">
        <v>0</v>
      </c>
      <c r="AG857" s="33">
        <v>1300.2</v>
      </c>
      <c r="AH857" s="33">
        <v>20699.8</v>
      </c>
      <c r="AI857" s="33" t="s">
        <v>1975</v>
      </c>
      <c r="AJ857" s="33"/>
      <c r="AL857" s="35"/>
      <c r="AM857" s="35"/>
    </row>
    <row r="858" spans="1:39" ht="15.95" customHeight="1" x14ac:dyDescent="0.25">
      <c r="A858" s="11">
        <f t="shared" si="14"/>
        <v>836</v>
      </c>
      <c r="B858" s="12" t="s">
        <v>212</v>
      </c>
      <c r="C858" s="13" t="s">
        <v>1025</v>
      </c>
      <c r="D858" s="13" t="s">
        <v>37</v>
      </c>
      <c r="E858" s="13" t="s">
        <v>29</v>
      </c>
      <c r="F858" s="13" t="s">
        <v>35</v>
      </c>
      <c r="G858" s="14">
        <v>34000</v>
      </c>
      <c r="H858" s="14">
        <v>0</v>
      </c>
      <c r="I858" s="14">
        <v>0</v>
      </c>
      <c r="J858" s="14">
        <f>+G858*2.87%</f>
        <v>975.8</v>
      </c>
      <c r="K858" s="14">
        <f>G858*7.1%</f>
        <v>2414</v>
      </c>
      <c r="L858" s="14">
        <f>G858*1.15%</f>
        <v>391</v>
      </c>
      <c r="M858" s="14">
        <f>+G858*3.04%</f>
        <v>1033.5999999999999</v>
      </c>
      <c r="N858" s="14">
        <f>G858*7.09%</f>
        <v>2410.6000000000004</v>
      </c>
      <c r="O858" s="14">
        <v>0</v>
      </c>
      <c r="P858" s="14">
        <f>J858+K858+L858+M858+N858</f>
        <v>7225</v>
      </c>
      <c r="Q858" s="14">
        <f>+AF858</f>
        <v>0</v>
      </c>
      <c r="R858" s="14">
        <f>+J858+M858+O858+Q858+H858+I858</f>
        <v>2009.3999999999999</v>
      </c>
      <c r="S858" s="14">
        <f>+N858+L858+K858</f>
        <v>5215.6000000000004</v>
      </c>
      <c r="T858" s="14">
        <f>+G858-R858</f>
        <v>31990.6</v>
      </c>
      <c r="U858" s="60">
        <f>+AH858-T858</f>
        <v>0</v>
      </c>
      <c r="V858" t="s">
        <v>1025</v>
      </c>
      <c r="W858" t="s">
        <v>37</v>
      </c>
      <c r="X858" t="s">
        <v>1790</v>
      </c>
      <c r="Y858">
        <v>72</v>
      </c>
      <c r="Z858" s="33">
        <v>34000</v>
      </c>
      <c r="AA858">
        <v>0</v>
      </c>
      <c r="AB858" s="33">
        <v>34000</v>
      </c>
      <c r="AC858">
        <v>975.8</v>
      </c>
      <c r="AD858">
        <v>0</v>
      </c>
      <c r="AE858" s="33">
        <v>1033.5999999999999</v>
      </c>
      <c r="AF858">
        <v>0</v>
      </c>
      <c r="AG858" s="33">
        <v>2009.4</v>
      </c>
      <c r="AH858" s="33">
        <v>31990.6</v>
      </c>
      <c r="AI858" s="33" t="s">
        <v>1975</v>
      </c>
      <c r="AJ858" s="33"/>
      <c r="AL858" s="35"/>
      <c r="AM858" s="35"/>
    </row>
    <row r="859" spans="1:39" ht="15.95" customHeight="1" x14ac:dyDescent="0.25">
      <c r="A859" s="11">
        <f t="shared" si="14"/>
        <v>837</v>
      </c>
      <c r="B859" s="12" t="s">
        <v>212</v>
      </c>
      <c r="C859" s="13" t="s">
        <v>1080</v>
      </c>
      <c r="D859" s="13" t="s">
        <v>496</v>
      </c>
      <c r="E859" s="13" t="s">
        <v>29</v>
      </c>
      <c r="F859" s="13" t="s">
        <v>35</v>
      </c>
      <c r="G859" s="14">
        <v>20000</v>
      </c>
      <c r="H859" s="14">
        <v>0</v>
      </c>
      <c r="I859" s="14">
        <v>0</v>
      </c>
      <c r="J859" s="14">
        <f>+G859*2.87%</f>
        <v>574</v>
      </c>
      <c r="K859" s="14">
        <f>G859*7.1%</f>
        <v>1419.9999999999998</v>
      </c>
      <c r="L859" s="14">
        <f>G859*1.15%</f>
        <v>230</v>
      </c>
      <c r="M859" s="14">
        <f>+G859*3.04%</f>
        <v>608</v>
      </c>
      <c r="N859" s="14">
        <f>G859*7.09%</f>
        <v>1418</v>
      </c>
      <c r="O859" s="14">
        <v>0</v>
      </c>
      <c r="P859" s="14">
        <f>J859+K859+L859+M859+N859</f>
        <v>4250</v>
      </c>
      <c r="Q859" s="14">
        <f>+AF859</f>
        <v>0</v>
      </c>
      <c r="R859" s="14">
        <f>+J859+M859+O859+Q859+H859+I859</f>
        <v>1182</v>
      </c>
      <c r="S859" s="14">
        <f>+N859+L859+K859</f>
        <v>3068</v>
      </c>
      <c r="T859" s="14">
        <f>+G859-R859</f>
        <v>18818</v>
      </c>
      <c r="U859" s="60">
        <f>+AH859-T859</f>
        <v>0</v>
      </c>
      <c r="V859" t="s">
        <v>1080</v>
      </c>
      <c r="W859" t="s">
        <v>496</v>
      </c>
      <c r="X859" t="s">
        <v>1352</v>
      </c>
      <c r="Y859">
        <v>76</v>
      </c>
      <c r="Z859" s="33">
        <v>20000</v>
      </c>
      <c r="AA859">
        <v>0</v>
      </c>
      <c r="AB859" s="33">
        <v>20000</v>
      </c>
      <c r="AC859">
        <v>574</v>
      </c>
      <c r="AD859">
        <v>0</v>
      </c>
      <c r="AE859">
        <v>608</v>
      </c>
      <c r="AF859">
        <v>0</v>
      </c>
      <c r="AG859" s="33">
        <v>1182</v>
      </c>
      <c r="AH859" s="33">
        <v>18818</v>
      </c>
      <c r="AI859" s="33" t="s">
        <v>1975</v>
      </c>
      <c r="AJ859" s="33"/>
      <c r="AL859" s="35"/>
      <c r="AM859" s="35"/>
    </row>
    <row r="860" spans="1:39" s="3" customFormat="1" ht="12.75" customHeight="1" x14ac:dyDescent="0.25">
      <c r="A860" s="11">
        <f t="shared" si="14"/>
        <v>838</v>
      </c>
      <c r="B860" s="12" t="s">
        <v>212</v>
      </c>
      <c r="C860" s="13" t="s">
        <v>1362</v>
      </c>
      <c r="D860" s="13" t="s">
        <v>361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G860*7.1%</f>
        <v>1561.9999999999998</v>
      </c>
      <c r="L860" s="14">
        <f>G860*1.15%</f>
        <v>253</v>
      </c>
      <c r="M860" s="14">
        <f>+G860*3.04%</f>
        <v>668.8</v>
      </c>
      <c r="N860" s="14">
        <f>G860*7.09%</f>
        <v>1559.8000000000002</v>
      </c>
      <c r="O860" s="14">
        <v>0</v>
      </c>
      <c r="P860" s="14">
        <f>J860+K860+L860+M860+N860</f>
        <v>4675</v>
      </c>
      <c r="Q860" s="14">
        <f>+AF860</f>
        <v>0</v>
      </c>
      <c r="R860" s="14">
        <f>+J860+M860+O860+Q860+H860+I860</f>
        <v>1300.1999999999998</v>
      </c>
      <c r="S860" s="14">
        <f>+N860+L860+K860</f>
        <v>3374.8</v>
      </c>
      <c r="T860" s="14">
        <f>+G860-R860</f>
        <v>20699.8</v>
      </c>
      <c r="U860" s="60">
        <f>+AH860-T860</f>
        <v>0</v>
      </c>
      <c r="V860" t="s">
        <v>1362</v>
      </c>
      <c r="W860" t="s">
        <v>361</v>
      </c>
      <c r="X860" t="s">
        <v>1363</v>
      </c>
      <c r="Y860">
        <v>78</v>
      </c>
      <c r="Z860" s="33">
        <v>22000</v>
      </c>
      <c r="AA860">
        <v>0</v>
      </c>
      <c r="AB860" s="33">
        <v>22000</v>
      </c>
      <c r="AC860">
        <v>631.4</v>
      </c>
      <c r="AD860">
        <v>0</v>
      </c>
      <c r="AE860">
        <v>668.8</v>
      </c>
      <c r="AF860">
        <v>0</v>
      </c>
      <c r="AG860" s="33">
        <v>1300.2</v>
      </c>
      <c r="AH860" s="33">
        <v>20699.8</v>
      </c>
      <c r="AI860" s="33" t="s">
        <v>1975</v>
      </c>
      <c r="AJ860" s="33"/>
      <c r="AK860" s="7"/>
      <c r="AL860" s="35"/>
      <c r="AM860" s="35"/>
    </row>
    <row r="861" spans="1:39" ht="15.95" customHeight="1" x14ac:dyDescent="0.25">
      <c r="A861" s="11">
        <f t="shared" si="14"/>
        <v>839</v>
      </c>
      <c r="B861" s="12" t="s">
        <v>212</v>
      </c>
      <c r="C861" s="13" t="s">
        <v>1368</v>
      </c>
      <c r="D861" s="13" t="s">
        <v>361</v>
      </c>
      <c r="E861" s="13" t="s">
        <v>29</v>
      </c>
      <c r="F861" s="13" t="s">
        <v>30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G861*7.1%</f>
        <v>1561.9999999999998</v>
      </c>
      <c r="L861" s="14">
        <f>G861*1.15%</f>
        <v>253</v>
      </c>
      <c r="M861" s="14">
        <f>+G861*3.04%</f>
        <v>668.8</v>
      </c>
      <c r="N861" s="14">
        <f>G861*7.09%</f>
        <v>1559.8000000000002</v>
      </c>
      <c r="O861" s="14">
        <v>0</v>
      </c>
      <c r="P861" s="14">
        <f>J861+K861+L861+M861+N861</f>
        <v>4675</v>
      </c>
      <c r="Q861" s="14">
        <f>+AF861</f>
        <v>0</v>
      </c>
      <c r="R861" s="14">
        <f>+J861+M861+O861+Q861+H861+I861</f>
        <v>1300.1999999999998</v>
      </c>
      <c r="S861" s="14">
        <f>+N861+L861+K861</f>
        <v>3374.8</v>
      </c>
      <c r="T861" s="14">
        <f>+G861-R861</f>
        <v>20699.8</v>
      </c>
      <c r="U861" s="60">
        <f>+AH861-T861</f>
        <v>0</v>
      </c>
      <c r="V861" t="s">
        <v>1368</v>
      </c>
      <c r="W861" t="s">
        <v>361</v>
      </c>
      <c r="X861" t="s">
        <v>1369</v>
      </c>
      <c r="Y861">
        <v>80</v>
      </c>
      <c r="Z861" s="33">
        <v>22000</v>
      </c>
      <c r="AA861">
        <v>0</v>
      </c>
      <c r="AB861" s="33">
        <v>22000</v>
      </c>
      <c r="AC861">
        <v>631.4</v>
      </c>
      <c r="AD861">
        <v>0</v>
      </c>
      <c r="AE861">
        <v>668.8</v>
      </c>
      <c r="AF861">
        <v>0</v>
      </c>
      <c r="AG861" s="33">
        <v>1300.2</v>
      </c>
      <c r="AH861" s="33">
        <v>20699.8</v>
      </c>
      <c r="AI861" s="33" t="s">
        <v>1975</v>
      </c>
      <c r="AJ861" s="33"/>
      <c r="AL861" s="35"/>
      <c r="AM861" s="35"/>
    </row>
    <row r="862" spans="1:39" ht="15.95" customHeight="1" x14ac:dyDescent="0.25">
      <c r="A862" s="11">
        <f t="shared" si="14"/>
        <v>840</v>
      </c>
      <c r="B862" s="12" t="s">
        <v>399</v>
      </c>
      <c r="C862" s="13" t="s">
        <v>949</v>
      </c>
      <c r="D862" s="13" t="s">
        <v>724</v>
      </c>
      <c r="E862" s="13" t="s">
        <v>29</v>
      </c>
      <c r="F862" s="13" t="s">
        <v>30</v>
      </c>
      <c r="G862" s="14">
        <v>45000</v>
      </c>
      <c r="H862" s="14">
        <v>1148.33</v>
      </c>
      <c r="I862" s="14">
        <v>0</v>
      </c>
      <c r="J862" s="14">
        <f>+G862*2.87%</f>
        <v>1291.5</v>
      </c>
      <c r="K862" s="14">
        <f>G862*7.1%</f>
        <v>3194.9999999999995</v>
      </c>
      <c r="L862" s="14">
        <f>G862*1.15%</f>
        <v>517.5</v>
      </c>
      <c r="M862" s="14">
        <f>+G862*3.04%</f>
        <v>1368</v>
      </c>
      <c r="N862" s="14">
        <f>G862*7.09%</f>
        <v>3190.5</v>
      </c>
      <c r="O862" s="14">
        <v>0</v>
      </c>
      <c r="P862" s="14">
        <f>J862+K862+L862+M862+N862</f>
        <v>9562.5</v>
      </c>
      <c r="Q862" s="14">
        <f>+AF862</f>
        <v>0</v>
      </c>
      <c r="R862" s="14">
        <f>+J862+M862+O862+Q862+H862+I862</f>
        <v>3807.83</v>
      </c>
      <c r="S862" s="14">
        <f>+N862+L862+K862</f>
        <v>6903</v>
      </c>
      <c r="T862" s="14">
        <f>+G862-R862</f>
        <v>41192.17</v>
      </c>
      <c r="U862" s="60">
        <f>+AH862-T862</f>
        <v>0</v>
      </c>
      <c r="V862" t="s">
        <v>949</v>
      </c>
      <c r="W862" t="s">
        <v>724</v>
      </c>
      <c r="X862" t="s">
        <v>1205</v>
      </c>
      <c r="Y862">
        <v>9</v>
      </c>
      <c r="Z862" s="33">
        <v>45000</v>
      </c>
      <c r="AA862">
        <v>0</v>
      </c>
      <c r="AB862" s="33">
        <v>45000</v>
      </c>
      <c r="AC862" s="33">
        <v>1291.5</v>
      </c>
      <c r="AD862" s="33">
        <v>1148.33</v>
      </c>
      <c r="AE862" s="33">
        <v>1368</v>
      </c>
      <c r="AF862">
        <v>0</v>
      </c>
      <c r="AG862" s="33">
        <v>3807.83</v>
      </c>
      <c r="AH862" s="33">
        <v>41192.17</v>
      </c>
      <c r="AI862" s="33" t="s">
        <v>1975</v>
      </c>
      <c r="AJ862" s="33"/>
      <c r="AL862" s="35"/>
      <c r="AM862" s="35"/>
    </row>
    <row r="863" spans="1:39" ht="15.95" customHeight="1" x14ac:dyDescent="0.25">
      <c r="A863" s="11">
        <f t="shared" si="14"/>
        <v>841</v>
      </c>
      <c r="B863" s="12" t="s">
        <v>399</v>
      </c>
      <c r="C863" s="13" t="s">
        <v>950</v>
      </c>
      <c r="D863" s="13" t="s">
        <v>724</v>
      </c>
      <c r="E863" s="13" t="s">
        <v>29</v>
      </c>
      <c r="F863" s="13" t="s">
        <v>30</v>
      </c>
      <c r="G863" s="14">
        <v>45000</v>
      </c>
      <c r="H863" s="14">
        <v>1148.33</v>
      </c>
      <c r="I863" s="14">
        <v>0</v>
      </c>
      <c r="J863" s="14">
        <f>+G863*2.87%</f>
        <v>1291.5</v>
      </c>
      <c r="K863" s="14">
        <f>G863*7.1%</f>
        <v>3194.9999999999995</v>
      </c>
      <c r="L863" s="14">
        <f>G863*1.15%</f>
        <v>517.5</v>
      </c>
      <c r="M863" s="14">
        <f>+G863*3.04%</f>
        <v>1368</v>
      </c>
      <c r="N863" s="14">
        <f>G863*7.09%</f>
        <v>3190.5</v>
      </c>
      <c r="O863" s="14">
        <v>0</v>
      </c>
      <c r="P863" s="14">
        <f>J863+K863+L863+M863+N863</f>
        <v>9562.5</v>
      </c>
      <c r="Q863" s="14">
        <f>+AF863</f>
        <v>0</v>
      </c>
      <c r="R863" s="14">
        <f>+J863+M863+O863+Q863+H863+I863</f>
        <v>3807.83</v>
      </c>
      <c r="S863" s="14">
        <f>+N863+L863+K863</f>
        <v>6903</v>
      </c>
      <c r="T863" s="14">
        <f>+G863-R863</f>
        <v>41192.17</v>
      </c>
      <c r="U863" s="60">
        <f>+AH863-T863</f>
        <v>0</v>
      </c>
      <c r="V863" t="s">
        <v>950</v>
      </c>
      <c r="W863" t="s">
        <v>724</v>
      </c>
      <c r="X863" t="s">
        <v>1371</v>
      </c>
      <c r="Y863">
        <v>6</v>
      </c>
      <c r="Z863" s="33">
        <v>45000</v>
      </c>
      <c r="AA863">
        <v>0</v>
      </c>
      <c r="AB863" s="33">
        <v>45000</v>
      </c>
      <c r="AC863" s="33">
        <v>1291.5</v>
      </c>
      <c r="AD863" s="33">
        <v>1148.33</v>
      </c>
      <c r="AE863" s="33">
        <v>1368</v>
      </c>
      <c r="AF863">
        <v>0</v>
      </c>
      <c r="AG863" s="33">
        <v>3807.83</v>
      </c>
      <c r="AH863" s="33">
        <v>41192.17</v>
      </c>
      <c r="AI863" s="33" t="s">
        <v>1975</v>
      </c>
      <c r="AJ863" s="33"/>
      <c r="AL863" s="35"/>
      <c r="AM863" s="35"/>
    </row>
    <row r="864" spans="1:39" ht="15.95" customHeight="1" x14ac:dyDescent="0.25">
      <c r="A864" s="11">
        <f t="shared" si="14"/>
        <v>842</v>
      </c>
      <c r="B864" s="12" t="s">
        <v>399</v>
      </c>
      <c r="C864" s="13" t="s">
        <v>951</v>
      </c>
      <c r="D864" s="13" t="s">
        <v>724</v>
      </c>
      <c r="E864" s="13" t="s">
        <v>29</v>
      </c>
      <c r="F864" s="13" t="s">
        <v>35</v>
      </c>
      <c r="G864" s="14">
        <v>45000</v>
      </c>
      <c r="H864" s="14">
        <v>1148.33</v>
      </c>
      <c r="I864" s="14">
        <v>0</v>
      </c>
      <c r="J864" s="14">
        <f>+G864*2.87%</f>
        <v>1291.5</v>
      </c>
      <c r="K864" s="14">
        <f>G864*7.1%</f>
        <v>3194.9999999999995</v>
      </c>
      <c r="L864" s="14">
        <f>G864*1.15%</f>
        <v>517.5</v>
      </c>
      <c r="M864" s="14">
        <f>+G864*3.04%</f>
        <v>1368</v>
      </c>
      <c r="N864" s="14">
        <f>G864*7.09%</f>
        <v>3190.5</v>
      </c>
      <c r="O864" s="14">
        <v>0</v>
      </c>
      <c r="P864" s="14">
        <f>J864+K864+L864+M864+N864</f>
        <v>9562.5</v>
      </c>
      <c r="Q864" s="14">
        <f>+AF864</f>
        <v>9456.4</v>
      </c>
      <c r="R864" s="14">
        <f>+J864+M864+O864+Q864+H864+I864</f>
        <v>13264.23</v>
      </c>
      <c r="S864" s="14">
        <f>+N864+L864+K864</f>
        <v>6903</v>
      </c>
      <c r="T864" s="14">
        <f>+G864-R864</f>
        <v>31735.77</v>
      </c>
      <c r="U864" s="60">
        <f>+AH864-T864</f>
        <v>0</v>
      </c>
      <c r="V864" t="s">
        <v>951</v>
      </c>
      <c r="W864" t="s">
        <v>724</v>
      </c>
      <c r="X864" t="s">
        <v>1521</v>
      </c>
      <c r="Y864">
        <v>7</v>
      </c>
      <c r="Z864" s="33">
        <v>45000</v>
      </c>
      <c r="AA864">
        <v>0</v>
      </c>
      <c r="AB864" s="33">
        <v>45000</v>
      </c>
      <c r="AC864" s="33">
        <v>1291.5</v>
      </c>
      <c r="AD864" s="33">
        <v>1148.33</v>
      </c>
      <c r="AE864" s="33">
        <v>1368</v>
      </c>
      <c r="AF864" s="33">
        <v>9456.4</v>
      </c>
      <c r="AG864" s="33">
        <v>13264.23</v>
      </c>
      <c r="AH864" s="33">
        <v>31735.77</v>
      </c>
      <c r="AI864" s="33" t="s">
        <v>1975</v>
      </c>
      <c r="AJ864" s="33"/>
      <c r="AL864" s="35"/>
      <c r="AM864" s="35"/>
    </row>
    <row r="865" spans="1:39" ht="15.95" customHeight="1" x14ac:dyDescent="0.25">
      <c r="A865" s="11">
        <f t="shared" si="14"/>
        <v>843</v>
      </c>
      <c r="B865" s="12" t="s">
        <v>399</v>
      </c>
      <c r="C865" s="13" t="s">
        <v>952</v>
      </c>
      <c r="D865" s="13" t="s">
        <v>1050</v>
      </c>
      <c r="E865" s="13" t="s">
        <v>29</v>
      </c>
      <c r="F865" s="13" t="s">
        <v>30</v>
      </c>
      <c r="G865" s="14">
        <v>120000</v>
      </c>
      <c r="H865" s="14">
        <v>16809.87</v>
      </c>
      <c r="I865" s="14">
        <v>0</v>
      </c>
      <c r="J865" s="14">
        <f>+G865*2.87%</f>
        <v>3444</v>
      </c>
      <c r="K865" s="14">
        <f>G865*7.1%</f>
        <v>8520</v>
      </c>
      <c r="L865" s="14">
        <f>G865*1.15%</f>
        <v>1380</v>
      </c>
      <c r="M865" s="14">
        <f>+G865*3.04%</f>
        <v>3648</v>
      </c>
      <c r="N865" s="14">
        <f>G865*7.09%</f>
        <v>8508</v>
      </c>
      <c r="O865" s="14">
        <v>0</v>
      </c>
      <c r="P865" s="14">
        <f>J865+K865+L865+M865+N865</f>
        <v>25500</v>
      </c>
      <c r="Q865" s="14">
        <f>+AF865</f>
        <v>1830.01</v>
      </c>
      <c r="R865" s="14">
        <f>+J865+M865+O865+Q865+H865+I865</f>
        <v>25731.879999999997</v>
      </c>
      <c r="S865" s="14">
        <f>+N865+L865+K865</f>
        <v>18408</v>
      </c>
      <c r="T865" s="14">
        <f>+G865-R865</f>
        <v>94268.12</v>
      </c>
      <c r="U865" s="60">
        <f>+AH865-T865</f>
        <v>0</v>
      </c>
      <c r="V865" t="s">
        <v>952</v>
      </c>
      <c r="W865" t="s">
        <v>1050</v>
      </c>
      <c r="X865" t="s">
        <v>1892</v>
      </c>
      <c r="Y865">
        <v>1</v>
      </c>
      <c r="Z865" s="33">
        <v>120000</v>
      </c>
      <c r="AA865">
        <v>0</v>
      </c>
      <c r="AB865" s="33">
        <v>120000</v>
      </c>
      <c r="AC865" s="33">
        <v>3444</v>
      </c>
      <c r="AD865" s="33">
        <v>16809.87</v>
      </c>
      <c r="AE865" s="33">
        <v>3648</v>
      </c>
      <c r="AF865" s="33">
        <v>1830.01</v>
      </c>
      <c r="AG865" s="33">
        <v>25731.88</v>
      </c>
      <c r="AH865" s="33">
        <v>94268.12</v>
      </c>
      <c r="AI865" s="33" t="s">
        <v>1977</v>
      </c>
      <c r="AJ865" s="33"/>
      <c r="AL865" s="35"/>
      <c r="AM865" s="35"/>
    </row>
    <row r="866" spans="1:39" ht="15.95" customHeight="1" x14ac:dyDescent="0.25">
      <c r="A866" s="11">
        <f t="shared" si="14"/>
        <v>844</v>
      </c>
      <c r="B866" s="12" t="s">
        <v>399</v>
      </c>
      <c r="C866" s="13" t="s">
        <v>953</v>
      </c>
      <c r="D866" s="13" t="s">
        <v>1050</v>
      </c>
      <c r="E866" s="13" t="s">
        <v>29</v>
      </c>
      <c r="F866" s="13" t="s">
        <v>30</v>
      </c>
      <c r="G866" s="14">
        <v>120000</v>
      </c>
      <c r="H866" s="14">
        <v>16809.87</v>
      </c>
      <c r="I866" s="14">
        <v>0</v>
      </c>
      <c r="J866" s="14">
        <f>+G866*2.87%</f>
        <v>3444</v>
      </c>
      <c r="K866" s="14">
        <f>G866*7.1%</f>
        <v>8520</v>
      </c>
      <c r="L866" s="14">
        <f>G866*1.15%</f>
        <v>1380</v>
      </c>
      <c r="M866" s="14">
        <f>+G866*3.04%</f>
        <v>3648</v>
      </c>
      <c r="N866" s="14">
        <f>G866*7.09%</f>
        <v>8508</v>
      </c>
      <c r="O866" s="14">
        <v>0</v>
      </c>
      <c r="P866" s="14">
        <f>J866+K866+L866+M866+N866</f>
        <v>25500</v>
      </c>
      <c r="Q866" s="14">
        <f>+AF866</f>
        <v>1830.01</v>
      </c>
      <c r="R866" s="14">
        <f>+J866+M866+O866+Q866+H866+I866</f>
        <v>25731.879999999997</v>
      </c>
      <c r="S866" s="14">
        <f>+N866+L866+K866</f>
        <v>18408</v>
      </c>
      <c r="T866" s="14">
        <f>+G866-R866</f>
        <v>94268.12</v>
      </c>
      <c r="U866" s="60">
        <f>+AH866-T866</f>
        <v>0</v>
      </c>
      <c r="V866" t="s">
        <v>953</v>
      </c>
      <c r="W866" t="s">
        <v>1050</v>
      </c>
      <c r="X866" t="s">
        <v>1893</v>
      </c>
      <c r="Y866">
        <v>21741</v>
      </c>
      <c r="Z866" s="33">
        <v>120000</v>
      </c>
      <c r="AA866">
        <v>0</v>
      </c>
      <c r="AB866" s="33">
        <v>120000</v>
      </c>
      <c r="AC866" s="33">
        <v>3444</v>
      </c>
      <c r="AD866" s="33">
        <v>16809.87</v>
      </c>
      <c r="AE866" s="33">
        <v>3648</v>
      </c>
      <c r="AF866" s="33">
        <v>1830.01</v>
      </c>
      <c r="AG866" s="33">
        <v>25731.88</v>
      </c>
      <c r="AH866" s="33">
        <v>94268.12</v>
      </c>
      <c r="AI866" s="33" t="s">
        <v>1977</v>
      </c>
      <c r="AJ866" s="33"/>
      <c r="AL866" s="35"/>
      <c r="AM866" s="35"/>
    </row>
    <row r="867" spans="1:39" ht="15.95" customHeight="1" x14ac:dyDescent="0.25">
      <c r="A867" s="11">
        <f t="shared" si="14"/>
        <v>845</v>
      </c>
      <c r="B867" s="12" t="s">
        <v>401</v>
      </c>
      <c r="C867" s="13" t="s">
        <v>954</v>
      </c>
      <c r="D867" s="13" t="s">
        <v>1050</v>
      </c>
      <c r="E867" s="13" t="s">
        <v>29</v>
      </c>
      <c r="F867" s="13" t="s">
        <v>35</v>
      </c>
      <c r="G867" s="14">
        <v>120000</v>
      </c>
      <c r="H867" s="14">
        <v>16809.87</v>
      </c>
      <c r="I867" s="14">
        <v>0</v>
      </c>
      <c r="J867" s="14">
        <f>+G867*2.87%</f>
        <v>3444</v>
      </c>
      <c r="K867" s="14">
        <f>G867*7.1%</f>
        <v>8520</v>
      </c>
      <c r="L867" s="14">
        <f>G867*1.15%</f>
        <v>1380</v>
      </c>
      <c r="M867" s="14">
        <f>+G867*3.04%</f>
        <v>3648</v>
      </c>
      <c r="N867" s="14">
        <f>G867*7.09%</f>
        <v>8508</v>
      </c>
      <c r="O867" s="14">
        <v>0</v>
      </c>
      <c r="P867" s="14">
        <f>J867+K867+L867+M867+N867</f>
        <v>25500</v>
      </c>
      <c r="Q867" s="14">
        <f>+AF867</f>
        <v>54383.46</v>
      </c>
      <c r="R867" s="14">
        <f>+J867+M867+O867+Q867+H867+I867</f>
        <v>78285.33</v>
      </c>
      <c r="S867" s="14">
        <f>+N867+L867+K867</f>
        <v>18408</v>
      </c>
      <c r="T867" s="14">
        <f>+G867-R867</f>
        <v>41714.67</v>
      </c>
      <c r="U867" s="60">
        <f>+AH867-T867</f>
        <v>0</v>
      </c>
      <c r="V867" t="s">
        <v>954</v>
      </c>
      <c r="W867" t="s">
        <v>1050</v>
      </c>
      <c r="X867" t="s">
        <v>1880</v>
      </c>
      <c r="Y867">
        <v>2</v>
      </c>
      <c r="Z867" s="33">
        <v>120000</v>
      </c>
      <c r="AA867">
        <v>0</v>
      </c>
      <c r="AB867" s="33">
        <v>120000</v>
      </c>
      <c r="AC867" s="33">
        <v>3444</v>
      </c>
      <c r="AD867" s="33">
        <v>16809.87</v>
      </c>
      <c r="AE867" s="33">
        <v>3648</v>
      </c>
      <c r="AF867" s="33">
        <v>54383.46</v>
      </c>
      <c r="AG867" s="33">
        <v>78285.33</v>
      </c>
      <c r="AH867" s="33">
        <v>41714.67</v>
      </c>
      <c r="AI867" s="33" t="s">
        <v>1977</v>
      </c>
      <c r="AJ867" s="33"/>
      <c r="AL867" s="35"/>
      <c r="AM867" s="35"/>
    </row>
    <row r="868" spans="1:39" ht="15.95" customHeight="1" x14ac:dyDescent="0.25">
      <c r="A868" s="11">
        <f t="shared" si="14"/>
        <v>846</v>
      </c>
      <c r="B868" s="12" t="s">
        <v>401</v>
      </c>
      <c r="C868" s="13" t="s">
        <v>955</v>
      </c>
      <c r="D868" s="13" t="s">
        <v>103</v>
      </c>
      <c r="E868" s="13" t="s">
        <v>29</v>
      </c>
      <c r="F868" s="13" t="s">
        <v>35</v>
      </c>
      <c r="G868" s="14">
        <v>30000</v>
      </c>
      <c r="H868" s="14">
        <v>0</v>
      </c>
      <c r="I868" s="14">
        <v>0</v>
      </c>
      <c r="J868" s="14">
        <f>+G868*2.87%</f>
        <v>861</v>
      </c>
      <c r="K868" s="14">
        <f>G868*7.1%</f>
        <v>2130</v>
      </c>
      <c r="L868" s="14">
        <f>G868*1.15%</f>
        <v>345</v>
      </c>
      <c r="M868" s="14">
        <f>+G868*3.04%</f>
        <v>912</v>
      </c>
      <c r="N868" s="14">
        <f>G868*7.09%</f>
        <v>2127</v>
      </c>
      <c r="O868" s="14">
        <v>0</v>
      </c>
      <c r="P868" s="14">
        <f>J868+K868+L868+M868+N868</f>
        <v>6375</v>
      </c>
      <c r="Q868" s="14">
        <f>+AF868</f>
        <v>7998.5</v>
      </c>
      <c r="R868" s="14">
        <f>+J868+M868+O868+Q868+H868+I868</f>
        <v>9771.5</v>
      </c>
      <c r="S868" s="14">
        <f>+N868+L868+K868</f>
        <v>4602</v>
      </c>
      <c r="T868" s="14">
        <f>+G868-R868</f>
        <v>20228.5</v>
      </c>
      <c r="U868" s="60">
        <f>+AH868-T868</f>
        <v>0</v>
      </c>
      <c r="V868" t="s">
        <v>955</v>
      </c>
      <c r="W868" t="s">
        <v>103</v>
      </c>
      <c r="X868" t="s">
        <v>1383</v>
      </c>
      <c r="Y868">
        <v>16</v>
      </c>
      <c r="Z868" s="33">
        <v>30000</v>
      </c>
      <c r="AA868">
        <v>0</v>
      </c>
      <c r="AB868" s="33">
        <v>30000</v>
      </c>
      <c r="AC868">
        <v>861</v>
      </c>
      <c r="AD868">
        <v>0</v>
      </c>
      <c r="AE868">
        <v>912</v>
      </c>
      <c r="AF868" s="33">
        <v>7998.5</v>
      </c>
      <c r="AG868" s="33">
        <v>9771.5</v>
      </c>
      <c r="AH868" s="33">
        <v>20228.5</v>
      </c>
      <c r="AI868" s="33" t="s">
        <v>1975</v>
      </c>
      <c r="AJ868" s="33"/>
      <c r="AL868" s="35"/>
      <c r="AM868" s="35"/>
    </row>
    <row r="869" spans="1:39" ht="15.95" customHeight="1" x14ac:dyDescent="0.25">
      <c r="A869" s="11">
        <f t="shared" si="14"/>
        <v>847</v>
      </c>
      <c r="B869" s="12" t="s">
        <v>401</v>
      </c>
      <c r="C869" s="13" t="s">
        <v>956</v>
      </c>
      <c r="D869" s="13" t="s">
        <v>316</v>
      </c>
      <c r="E869" s="13" t="s">
        <v>29</v>
      </c>
      <c r="F869" s="13" t="s">
        <v>35</v>
      </c>
      <c r="G869" s="14">
        <v>140403.47</v>
      </c>
      <c r="H869" s="14">
        <v>20815.580000000002</v>
      </c>
      <c r="I869" s="14">
        <v>0</v>
      </c>
      <c r="J869" s="14">
        <f>+G869*2.87%</f>
        <v>4029.5795889999999</v>
      </c>
      <c r="K869" s="14">
        <f>G869*7.1%</f>
        <v>9968.6463699999986</v>
      </c>
      <c r="L869" s="14">
        <f>G869*1.15%</f>
        <v>1614.639905</v>
      </c>
      <c r="M869" s="14">
        <f>+G869*3.04%</f>
        <v>4268.265488</v>
      </c>
      <c r="N869" s="14">
        <f>G869*7.09%</f>
        <v>9954.6060230000003</v>
      </c>
      <c r="O869" s="14">
        <f>+O856*2</f>
        <v>0</v>
      </c>
      <c r="P869" s="14">
        <f>J869+K869+L869+M869+N869</f>
        <v>29835.737375000001</v>
      </c>
      <c r="Q869" s="14">
        <v>53576.159999999996</v>
      </c>
      <c r="R869" s="14">
        <f>+J869+M869+O869+Q869+H869+I869</f>
        <v>82689.585076999996</v>
      </c>
      <c r="S869" s="14">
        <f>+N869+L869+K869</f>
        <v>21537.892297999999</v>
      </c>
      <c r="T869" s="14">
        <f>+G869-R869</f>
        <v>57713.884923000005</v>
      </c>
      <c r="U869" s="60">
        <f>+AH869-T869</f>
        <v>-3174.7649230000025</v>
      </c>
      <c r="V869" t="s">
        <v>956</v>
      </c>
      <c r="W869" t="s">
        <v>316</v>
      </c>
      <c r="X869" t="s">
        <v>1891</v>
      </c>
      <c r="Y869">
        <v>1</v>
      </c>
      <c r="Z869" s="33">
        <v>140403.47</v>
      </c>
      <c r="AA869">
        <v>0</v>
      </c>
      <c r="AB869" s="33">
        <v>140403.47</v>
      </c>
      <c r="AC869" s="33">
        <v>4029.58</v>
      </c>
      <c r="AD869" s="33">
        <v>20815.580000000002</v>
      </c>
      <c r="AE869" s="33">
        <v>4268.2700000000004</v>
      </c>
      <c r="AF869" s="33">
        <v>56750.92</v>
      </c>
      <c r="AG869" s="33">
        <v>85864.35</v>
      </c>
      <c r="AH869" s="33">
        <v>54539.12</v>
      </c>
      <c r="AI869" s="33" t="s">
        <v>1977</v>
      </c>
      <c r="AJ869" s="33"/>
      <c r="AL869" s="35"/>
      <c r="AM869" s="35"/>
    </row>
    <row r="870" spans="1:39" ht="15.95" customHeight="1" x14ac:dyDescent="0.25">
      <c r="A870" s="11">
        <f t="shared" si="14"/>
        <v>848</v>
      </c>
      <c r="B870" s="12" t="s">
        <v>401</v>
      </c>
      <c r="C870" s="13" t="s">
        <v>957</v>
      </c>
      <c r="D870" s="13" t="s">
        <v>267</v>
      </c>
      <c r="E870" s="13" t="s">
        <v>29</v>
      </c>
      <c r="F870" s="13" t="s">
        <v>35</v>
      </c>
      <c r="G870" s="14">
        <v>30990.04</v>
      </c>
      <c r="H870" s="14">
        <v>0</v>
      </c>
      <c r="I870" s="14">
        <v>0</v>
      </c>
      <c r="J870" s="14">
        <f>+G870*2.87%</f>
        <v>889.41414800000007</v>
      </c>
      <c r="K870" s="14">
        <f>G870*7.1%</f>
        <v>2200.2928400000001</v>
      </c>
      <c r="L870" s="14">
        <f>G870*1.15%</f>
        <v>356.38546000000002</v>
      </c>
      <c r="M870" s="14">
        <f>+G870*3.04%</f>
        <v>942.097216</v>
      </c>
      <c r="N870" s="14">
        <f>G870*7.09%</f>
        <v>2197.1938360000004</v>
      </c>
      <c r="O870" s="14">
        <v>0</v>
      </c>
      <c r="P870" s="14">
        <f>J870+K870+L870+M870+N870</f>
        <v>6585.3834999999999</v>
      </c>
      <c r="Q870" s="14">
        <f>+AF870</f>
        <v>0</v>
      </c>
      <c r="R870" s="14">
        <f>+J870+M870+O870+Q870+H870+I870</f>
        <v>1831.511364</v>
      </c>
      <c r="S870" s="14">
        <f>+N870+L870+K870</f>
        <v>4753.872136</v>
      </c>
      <c r="T870" s="14">
        <f>+G870-R870</f>
        <v>29158.528636000003</v>
      </c>
      <c r="U870" s="60">
        <f>+AH870-T870</f>
        <v>1.3639999961014837E-3</v>
      </c>
      <c r="V870" t="s">
        <v>957</v>
      </c>
      <c r="W870" t="s">
        <v>267</v>
      </c>
      <c r="X870" t="s">
        <v>1347</v>
      </c>
      <c r="Y870">
        <v>3</v>
      </c>
      <c r="Z870" s="33">
        <v>30990.04</v>
      </c>
      <c r="AA870">
        <v>0</v>
      </c>
      <c r="AB870" s="33">
        <v>30990.04</v>
      </c>
      <c r="AC870">
        <v>889.41</v>
      </c>
      <c r="AD870">
        <v>0</v>
      </c>
      <c r="AE870">
        <v>942.1</v>
      </c>
      <c r="AF870">
        <v>0</v>
      </c>
      <c r="AG870" s="33">
        <v>1831.51</v>
      </c>
      <c r="AH870" s="33">
        <v>29158.53</v>
      </c>
      <c r="AI870" s="33" t="s">
        <v>1975</v>
      </c>
      <c r="AJ870" s="33"/>
      <c r="AL870" s="35"/>
      <c r="AM870" s="35"/>
    </row>
    <row r="871" spans="1:39" ht="15.95" customHeight="1" x14ac:dyDescent="0.25">
      <c r="A871" s="11">
        <f t="shared" si="14"/>
        <v>849</v>
      </c>
      <c r="B871" s="12" t="s">
        <v>401</v>
      </c>
      <c r="C871" s="13" t="s">
        <v>958</v>
      </c>
      <c r="D871" s="13" t="s">
        <v>1050</v>
      </c>
      <c r="E871" s="13" t="s">
        <v>29</v>
      </c>
      <c r="F871" s="13" t="s">
        <v>35</v>
      </c>
      <c r="G871" s="14">
        <v>120000</v>
      </c>
      <c r="H871" s="14">
        <v>16413.02</v>
      </c>
      <c r="I871" s="14">
        <v>0</v>
      </c>
      <c r="J871" s="14">
        <f>+G871*2.87%</f>
        <v>3444</v>
      </c>
      <c r="K871" s="14">
        <f>G871*7.1%</f>
        <v>8520</v>
      </c>
      <c r="L871" s="14">
        <f>G871*1.15%</f>
        <v>1380</v>
      </c>
      <c r="M871" s="14">
        <f>+G871*3.04%</f>
        <v>3648</v>
      </c>
      <c r="N871" s="14">
        <f>G871*7.09%</f>
        <v>8508</v>
      </c>
      <c r="O871" s="14">
        <v>1587.38</v>
      </c>
      <c r="P871" s="14">
        <f>J871+K871+L871+M871+N871</f>
        <v>25500</v>
      </c>
      <c r="Q871" s="14">
        <v>1855.0099999999998</v>
      </c>
      <c r="R871" s="14">
        <f>+J871+M871+O871+Q871+H871+I871</f>
        <v>26947.410000000003</v>
      </c>
      <c r="S871" s="14">
        <f>+N871+L871+K871</f>
        <v>18408</v>
      </c>
      <c r="T871" s="14">
        <f>+G871-R871</f>
        <v>93052.59</v>
      </c>
      <c r="U871" s="60">
        <f>+AH871-T871</f>
        <v>0</v>
      </c>
      <c r="V871" t="s">
        <v>958</v>
      </c>
      <c r="W871" t="s">
        <v>1050</v>
      </c>
      <c r="X871" t="s">
        <v>1968</v>
      </c>
      <c r="Y871">
        <v>4</v>
      </c>
      <c r="Z871" s="33">
        <v>120000</v>
      </c>
      <c r="AA871">
        <v>0</v>
      </c>
      <c r="AB871" s="33">
        <v>120000</v>
      </c>
      <c r="AC871" s="33">
        <v>3444</v>
      </c>
      <c r="AD871" s="33">
        <v>16413.02</v>
      </c>
      <c r="AE871" s="33">
        <v>3648</v>
      </c>
      <c r="AF871" s="33">
        <v>3442.39</v>
      </c>
      <c r="AG871" s="33">
        <v>26947.41</v>
      </c>
      <c r="AH871" s="33">
        <v>93052.59</v>
      </c>
      <c r="AI871" s="33" t="s">
        <v>1977</v>
      </c>
      <c r="AJ871" s="33"/>
      <c r="AL871" s="35"/>
      <c r="AM871" s="35"/>
    </row>
    <row r="872" spans="1:39" ht="15.95" customHeight="1" x14ac:dyDescent="0.25">
      <c r="A872" s="11">
        <f t="shared" si="14"/>
        <v>850</v>
      </c>
      <c r="B872" s="12" t="s">
        <v>401</v>
      </c>
      <c r="C872" s="13" t="s">
        <v>959</v>
      </c>
      <c r="D872" s="13" t="s">
        <v>298</v>
      </c>
      <c r="E872" s="13" t="s">
        <v>29</v>
      </c>
      <c r="F872" s="13" t="s">
        <v>35</v>
      </c>
      <c r="G872" s="14">
        <v>34500</v>
      </c>
      <c r="H872" s="14">
        <v>0</v>
      </c>
      <c r="I872" s="14">
        <v>0</v>
      </c>
      <c r="J872" s="14">
        <f>+G872*2.87%</f>
        <v>990.15</v>
      </c>
      <c r="K872" s="14">
        <f>G872*7.1%</f>
        <v>2449.5</v>
      </c>
      <c r="L872" s="14">
        <f>G872*1.15%</f>
        <v>396.75</v>
      </c>
      <c r="M872" s="14">
        <f>+G872*3.04%</f>
        <v>1048.8</v>
      </c>
      <c r="N872" s="14">
        <f>G872*7.09%</f>
        <v>2446.0500000000002</v>
      </c>
      <c r="O872" s="14">
        <v>0</v>
      </c>
      <c r="P872" s="14">
        <f>J872+K872+L872+M872+N872</f>
        <v>7331.25</v>
      </c>
      <c r="Q872" s="14">
        <f>+AF872</f>
        <v>19845.88</v>
      </c>
      <c r="R872" s="14">
        <f>+J872+M872+O872+Q872+H872+I872</f>
        <v>21884.83</v>
      </c>
      <c r="S872" s="14">
        <f>+N872+L872+K872</f>
        <v>5292.3</v>
      </c>
      <c r="T872" s="14">
        <f>+G872-R872</f>
        <v>12615.169999999998</v>
      </c>
      <c r="U872" s="60">
        <f>+AH872-T872</f>
        <v>0</v>
      </c>
      <c r="V872" t="s">
        <v>959</v>
      </c>
      <c r="W872" t="s">
        <v>267</v>
      </c>
      <c r="X872" t="s">
        <v>1313</v>
      </c>
      <c r="Y872">
        <v>6</v>
      </c>
      <c r="Z872" s="33">
        <v>34500</v>
      </c>
      <c r="AA872">
        <v>0</v>
      </c>
      <c r="AB872" s="33">
        <v>34500</v>
      </c>
      <c r="AC872">
        <v>990.15</v>
      </c>
      <c r="AD872">
        <v>0</v>
      </c>
      <c r="AE872" s="33">
        <v>1048.8</v>
      </c>
      <c r="AF872" s="33">
        <v>19845.88</v>
      </c>
      <c r="AG872" s="33">
        <v>21884.83</v>
      </c>
      <c r="AH872" s="33">
        <v>12615.17</v>
      </c>
      <c r="AI872" s="33" t="s">
        <v>1975</v>
      </c>
      <c r="AJ872" s="33"/>
      <c r="AL872" s="35"/>
      <c r="AM872" s="35"/>
    </row>
    <row r="873" spans="1:39" ht="15.95" customHeight="1" x14ac:dyDescent="0.25">
      <c r="A873" s="11">
        <f t="shared" si="14"/>
        <v>851</v>
      </c>
      <c r="B873" s="12" t="s">
        <v>401</v>
      </c>
      <c r="C873" s="13" t="s">
        <v>960</v>
      </c>
      <c r="D873" s="13" t="s">
        <v>267</v>
      </c>
      <c r="E873" s="13" t="s">
        <v>44</v>
      </c>
      <c r="F873" s="13" t="s">
        <v>30</v>
      </c>
      <c r="G873" s="14">
        <v>34500</v>
      </c>
      <c r="H873" s="14">
        <v>0</v>
      </c>
      <c r="I873" s="14">
        <v>0</v>
      </c>
      <c r="J873" s="14">
        <f>+G873*2.87%</f>
        <v>990.15</v>
      </c>
      <c r="K873" s="14">
        <f>G873*7.1%</f>
        <v>2449.5</v>
      </c>
      <c r="L873" s="14">
        <f>G873*1.15%</f>
        <v>396.75</v>
      </c>
      <c r="M873" s="14">
        <f>+G873*3.04%</f>
        <v>1048.8</v>
      </c>
      <c r="N873" s="14">
        <f>G873*7.09%</f>
        <v>2446.0500000000002</v>
      </c>
      <c r="O873" s="14">
        <v>1597.31</v>
      </c>
      <c r="P873" s="14">
        <f>J873+K873+L873+M873+N873</f>
        <v>7331.25</v>
      </c>
      <c r="Q873" s="14">
        <v>16791.870000000003</v>
      </c>
      <c r="R873" s="14">
        <f>+J873+M873+O873+Q873+H873+I873</f>
        <v>20428.13</v>
      </c>
      <c r="S873" s="14">
        <f>+N873+L873+K873</f>
        <v>5292.3</v>
      </c>
      <c r="T873" s="14">
        <f>+G873-R873</f>
        <v>14071.869999999999</v>
      </c>
      <c r="U873" s="60">
        <f>+AH873-T873</f>
        <v>0</v>
      </c>
      <c r="V873" t="s">
        <v>960</v>
      </c>
      <c r="W873" t="s">
        <v>267</v>
      </c>
      <c r="X873" t="s">
        <v>1337</v>
      </c>
      <c r="Y873">
        <v>7</v>
      </c>
      <c r="Z873" s="33">
        <v>34500</v>
      </c>
      <c r="AA873">
        <v>0</v>
      </c>
      <c r="AB873" s="33">
        <v>34500</v>
      </c>
      <c r="AC873">
        <v>990.15</v>
      </c>
      <c r="AD873">
        <v>0</v>
      </c>
      <c r="AE873" s="33">
        <v>1048.8</v>
      </c>
      <c r="AF873" s="33">
        <v>18389.18</v>
      </c>
      <c r="AG873" s="33">
        <v>20428.13</v>
      </c>
      <c r="AH873" s="33">
        <v>14071.87</v>
      </c>
      <c r="AI873" s="33" t="s">
        <v>1975</v>
      </c>
      <c r="AJ873" s="33"/>
      <c r="AL873" s="35"/>
      <c r="AM873" s="35"/>
    </row>
    <row r="874" spans="1:39" ht="15.95" customHeight="1" x14ac:dyDescent="0.25">
      <c r="A874" s="11">
        <f t="shared" si="14"/>
        <v>852</v>
      </c>
      <c r="B874" s="12" t="s">
        <v>401</v>
      </c>
      <c r="C874" s="13" t="s">
        <v>961</v>
      </c>
      <c r="D874" s="13" t="s">
        <v>54</v>
      </c>
      <c r="E874" s="13" t="s">
        <v>29</v>
      </c>
      <c r="F874" s="13" t="s">
        <v>30</v>
      </c>
      <c r="G874" s="14">
        <v>45000</v>
      </c>
      <c r="H874" s="14">
        <v>1148.33</v>
      </c>
      <c r="I874" s="14">
        <v>0</v>
      </c>
      <c r="J874" s="14">
        <f>+G874*2.87%</f>
        <v>1291.5</v>
      </c>
      <c r="K874" s="14">
        <f>G874*7.1%</f>
        <v>3194.9999999999995</v>
      </c>
      <c r="L874" s="14">
        <f>G874*1.15%</f>
        <v>517.5</v>
      </c>
      <c r="M874" s="14">
        <f>+G874*3.04%</f>
        <v>1368</v>
      </c>
      <c r="N874" s="14">
        <f>G874*7.09%</f>
        <v>3190.5</v>
      </c>
      <c r="O874" s="14">
        <v>0</v>
      </c>
      <c r="P874" s="14">
        <f>J874+K874+L874+M874+N874</f>
        <v>9562.5</v>
      </c>
      <c r="Q874" s="14">
        <f>+AF874</f>
        <v>29014.75</v>
      </c>
      <c r="R874" s="14">
        <f>+J874+M874+O874+Q874+H874+I874</f>
        <v>32822.58</v>
      </c>
      <c r="S874" s="14">
        <f>+N874+L874+K874</f>
        <v>6903</v>
      </c>
      <c r="T874" s="14">
        <f>+G874-R874</f>
        <v>12177.419999999998</v>
      </c>
      <c r="U874" s="60">
        <f>+AH874-T874</f>
        <v>0</v>
      </c>
      <c r="V874" t="s">
        <v>961</v>
      </c>
      <c r="W874" t="s">
        <v>54</v>
      </c>
      <c r="X874" t="s">
        <v>1321</v>
      </c>
      <c r="Y874">
        <v>5</v>
      </c>
      <c r="Z874" s="33">
        <v>45000</v>
      </c>
      <c r="AA874">
        <v>0</v>
      </c>
      <c r="AB874" s="33">
        <v>45000</v>
      </c>
      <c r="AC874" s="33">
        <v>1291.5</v>
      </c>
      <c r="AD874" s="33">
        <v>1148.33</v>
      </c>
      <c r="AE874" s="33">
        <v>1368</v>
      </c>
      <c r="AF874" s="33">
        <v>29014.75</v>
      </c>
      <c r="AG874" s="33">
        <v>32822.58</v>
      </c>
      <c r="AH874" s="33">
        <v>12177.42</v>
      </c>
      <c r="AI874" s="33" t="s">
        <v>1975</v>
      </c>
      <c r="AJ874" s="33"/>
      <c r="AL874" s="35"/>
      <c r="AM874" s="35"/>
    </row>
    <row r="875" spans="1:39" ht="15.95" customHeight="1" x14ac:dyDescent="0.25">
      <c r="A875" s="11">
        <f t="shared" si="14"/>
        <v>853</v>
      </c>
      <c r="B875" s="12" t="s">
        <v>401</v>
      </c>
      <c r="C875" s="13" t="s">
        <v>962</v>
      </c>
      <c r="D875" s="13" t="s">
        <v>298</v>
      </c>
      <c r="E875" s="13" t="s">
        <v>29</v>
      </c>
      <c r="F875" s="13" t="s">
        <v>30</v>
      </c>
      <c r="G875" s="14">
        <v>34500</v>
      </c>
      <c r="H875" s="14">
        <v>0</v>
      </c>
      <c r="I875" s="14">
        <v>0</v>
      </c>
      <c r="J875" s="14">
        <f>+G875*2.87%</f>
        <v>990.15</v>
      </c>
      <c r="K875" s="14">
        <f>G875*7.1%</f>
        <v>2449.5</v>
      </c>
      <c r="L875" s="14">
        <f>G875*1.15%</f>
        <v>396.75</v>
      </c>
      <c r="M875" s="14">
        <f>+G875*3.04%</f>
        <v>1048.8</v>
      </c>
      <c r="N875" s="14">
        <f>G875*7.09%</f>
        <v>2446.0500000000002</v>
      </c>
      <c r="O875" s="14">
        <v>0</v>
      </c>
      <c r="P875" s="14">
        <f>J875+K875+L875+M875+N875</f>
        <v>7331.25</v>
      </c>
      <c r="Q875" s="14">
        <f>+AF875</f>
        <v>11749.96</v>
      </c>
      <c r="R875" s="14">
        <f>+J875+M875+O875+Q875+H875+I875</f>
        <v>13788.91</v>
      </c>
      <c r="S875" s="14">
        <f>+N875+L875+K875</f>
        <v>5292.3</v>
      </c>
      <c r="T875" s="14">
        <f>+G875-R875</f>
        <v>20711.09</v>
      </c>
      <c r="U875" s="60">
        <f>+AH875-T875</f>
        <v>0</v>
      </c>
      <c r="V875" t="s">
        <v>962</v>
      </c>
      <c r="W875" t="s">
        <v>267</v>
      </c>
      <c r="X875" t="s">
        <v>1311</v>
      </c>
      <c r="Y875">
        <v>8</v>
      </c>
      <c r="Z875" s="33">
        <v>34500</v>
      </c>
      <c r="AA875">
        <v>0</v>
      </c>
      <c r="AB875" s="33">
        <v>34500</v>
      </c>
      <c r="AC875">
        <v>990.15</v>
      </c>
      <c r="AD875">
        <v>0</v>
      </c>
      <c r="AE875" s="33">
        <v>1048.8</v>
      </c>
      <c r="AF875" s="33">
        <v>11749.96</v>
      </c>
      <c r="AG875" s="33">
        <v>13788.91</v>
      </c>
      <c r="AH875" s="33">
        <v>20711.09</v>
      </c>
      <c r="AI875" s="33" t="s">
        <v>1975</v>
      </c>
      <c r="AJ875" s="33"/>
      <c r="AL875" s="35"/>
      <c r="AM875" s="35"/>
    </row>
    <row r="876" spans="1:39" ht="15.95" customHeight="1" x14ac:dyDescent="0.25">
      <c r="A876" s="11">
        <f t="shared" si="14"/>
        <v>854</v>
      </c>
      <c r="B876" s="12" t="s">
        <v>401</v>
      </c>
      <c r="C876" s="13" t="s">
        <v>963</v>
      </c>
      <c r="D876" s="13" t="s">
        <v>1050</v>
      </c>
      <c r="E876" s="13" t="s">
        <v>29</v>
      </c>
      <c r="F876" s="13" t="s">
        <v>35</v>
      </c>
      <c r="G876" s="14">
        <v>120000</v>
      </c>
      <c r="H876" s="14">
        <v>16413.02</v>
      </c>
      <c r="I876" s="14">
        <v>0</v>
      </c>
      <c r="J876" s="14">
        <f>+G876*2.87%</f>
        <v>3444</v>
      </c>
      <c r="K876" s="14">
        <f>G876*7.1%</f>
        <v>8520</v>
      </c>
      <c r="L876" s="14">
        <f>G876*1.15%</f>
        <v>1380</v>
      </c>
      <c r="M876" s="14">
        <f>+G876*3.04%</f>
        <v>3648</v>
      </c>
      <c r="N876" s="14">
        <f>G876*7.09%</f>
        <v>8508</v>
      </c>
      <c r="O876" s="14">
        <v>1587.38</v>
      </c>
      <c r="P876" s="14">
        <f>J876+K876+L876+M876+N876</f>
        <v>25500</v>
      </c>
      <c r="Q876" s="14">
        <v>25255.17</v>
      </c>
      <c r="R876" s="14">
        <f>+J876+M876+O876+Q876+H876+I876</f>
        <v>50347.570000000007</v>
      </c>
      <c r="S876" s="14">
        <f>+N876+L876+K876</f>
        <v>18408</v>
      </c>
      <c r="T876" s="14">
        <f>+G876-R876</f>
        <v>69652.429999999993</v>
      </c>
      <c r="U876" s="60">
        <f>+AH876-T876</f>
        <v>0</v>
      </c>
      <c r="V876" t="s">
        <v>963</v>
      </c>
      <c r="W876" t="s">
        <v>1050</v>
      </c>
      <c r="X876" t="s">
        <v>1886</v>
      </c>
      <c r="Y876">
        <v>3</v>
      </c>
      <c r="Z876" s="33">
        <v>120000</v>
      </c>
      <c r="AA876">
        <v>0</v>
      </c>
      <c r="AB876" s="33">
        <v>120000</v>
      </c>
      <c r="AC876" s="33">
        <v>3444</v>
      </c>
      <c r="AD876" s="33">
        <v>16413.02</v>
      </c>
      <c r="AE876" s="33">
        <v>3648</v>
      </c>
      <c r="AF876" s="33">
        <v>26842.55</v>
      </c>
      <c r="AG876" s="33">
        <v>50347.57</v>
      </c>
      <c r="AH876" s="33">
        <v>69652.429999999993</v>
      </c>
      <c r="AI876" s="33" t="s">
        <v>1977</v>
      </c>
      <c r="AJ876" s="33"/>
      <c r="AL876" s="35"/>
      <c r="AM876" s="35"/>
    </row>
    <row r="877" spans="1:39" ht="15.95" customHeight="1" x14ac:dyDescent="0.25">
      <c r="A877" s="11">
        <f t="shared" si="14"/>
        <v>855</v>
      </c>
      <c r="B877" s="12" t="s">
        <v>401</v>
      </c>
      <c r="C877" s="13" t="s">
        <v>964</v>
      </c>
      <c r="D877" s="13" t="s">
        <v>267</v>
      </c>
      <c r="E877" s="13" t="s">
        <v>44</v>
      </c>
      <c r="F877" s="13" t="s">
        <v>30</v>
      </c>
      <c r="G877" s="14">
        <v>34500</v>
      </c>
      <c r="H877" s="14">
        <v>0</v>
      </c>
      <c r="I877" s="14">
        <v>0</v>
      </c>
      <c r="J877" s="14">
        <f>+G877*2.87%</f>
        <v>990.15</v>
      </c>
      <c r="K877" s="14">
        <f>G877*7.1%</f>
        <v>2449.5</v>
      </c>
      <c r="L877" s="14">
        <f>G877*1.15%</f>
        <v>396.75</v>
      </c>
      <c r="M877" s="14">
        <f>+G877*3.04%</f>
        <v>1048.8</v>
      </c>
      <c r="N877" s="14">
        <f>G877*7.09%</f>
        <v>2446.0500000000002</v>
      </c>
      <c r="O877" s="14">
        <v>0</v>
      </c>
      <c r="P877" s="14">
        <f>J877+K877+L877+M877+N877</f>
        <v>7331.25</v>
      </c>
      <c r="Q877" s="14">
        <f>+AF877</f>
        <v>12707.43</v>
      </c>
      <c r="R877" s="14">
        <f>+J877+M877+O877+Q877+H877+I877</f>
        <v>14746.380000000001</v>
      </c>
      <c r="S877" s="14">
        <f>+N877+L877+K877</f>
        <v>5292.3</v>
      </c>
      <c r="T877" s="14">
        <f>+G877-R877</f>
        <v>19753.62</v>
      </c>
      <c r="U877" s="60">
        <f>+AH877-T877</f>
        <v>0</v>
      </c>
      <c r="V877" t="s">
        <v>964</v>
      </c>
      <c r="W877" t="s">
        <v>267</v>
      </c>
      <c r="X877" t="s">
        <v>1338</v>
      </c>
      <c r="Y877">
        <v>9</v>
      </c>
      <c r="Z877" s="33">
        <v>34500</v>
      </c>
      <c r="AA877">
        <v>0</v>
      </c>
      <c r="AB877" s="33">
        <v>34500</v>
      </c>
      <c r="AC877">
        <v>990.15</v>
      </c>
      <c r="AD877">
        <v>0</v>
      </c>
      <c r="AE877" s="33">
        <v>1048.8</v>
      </c>
      <c r="AF877" s="33">
        <v>12707.43</v>
      </c>
      <c r="AG877" s="33">
        <v>14746.38</v>
      </c>
      <c r="AH877" s="33">
        <v>19753.62</v>
      </c>
      <c r="AI877" s="33" t="s">
        <v>1975</v>
      </c>
      <c r="AJ877" s="33"/>
      <c r="AL877" s="35"/>
      <c r="AM877" s="35"/>
    </row>
    <row r="878" spans="1:39" ht="15.95" customHeight="1" x14ac:dyDescent="0.25">
      <c r="A878" s="11">
        <f t="shared" si="14"/>
        <v>856</v>
      </c>
      <c r="B878" s="28" t="s">
        <v>401</v>
      </c>
      <c r="C878" s="29" t="s">
        <v>965</v>
      </c>
      <c r="D878" s="13" t="s">
        <v>328</v>
      </c>
      <c r="E878" s="13" t="s">
        <v>29</v>
      </c>
      <c r="F878" s="29" t="s">
        <v>35</v>
      </c>
      <c r="G878" s="30">
        <v>45000</v>
      </c>
      <c r="H878" s="14">
        <v>6459.92</v>
      </c>
      <c r="I878" s="30">
        <v>0</v>
      </c>
      <c r="J878" s="14">
        <f>+G878*2.87%</f>
        <v>1291.5</v>
      </c>
      <c r="K878" s="14">
        <f>G878*7.1%</f>
        <v>3194.9999999999995</v>
      </c>
      <c r="L878" s="14">
        <f>G878*1.15%</f>
        <v>517.5</v>
      </c>
      <c r="M878" s="14">
        <f>+G878*3.04%</f>
        <v>1368</v>
      </c>
      <c r="N878" s="14">
        <f>G878*7.09%</f>
        <v>3190.5</v>
      </c>
      <c r="O878" s="14">
        <v>0</v>
      </c>
      <c r="P878" s="14">
        <f>J878+K878+L878+M878+N878</f>
        <v>9562.5</v>
      </c>
      <c r="Q878" s="14">
        <f>+AF878</f>
        <v>0</v>
      </c>
      <c r="R878" s="14">
        <f>+J878+M878+O878+Q878+H878+I878</f>
        <v>9119.42</v>
      </c>
      <c r="S878" s="14">
        <f>+N878+L878+K878</f>
        <v>6903</v>
      </c>
      <c r="T878" s="14">
        <f>+G878-R878</f>
        <v>35880.58</v>
      </c>
      <c r="U878" s="60">
        <f>+AH878-T878</f>
        <v>0</v>
      </c>
      <c r="V878" t="s">
        <v>965</v>
      </c>
      <c r="W878" t="s">
        <v>328</v>
      </c>
      <c r="X878" t="s">
        <v>1382</v>
      </c>
      <c r="Y878">
        <v>27</v>
      </c>
      <c r="Z878" s="33">
        <v>45000</v>
      </c>
      <c r="AA878">
        <v>0</v>
      </c>
      <c r="AB878" s="33">
        <v>45000</v>
      </c>
      <c r="AC878" s="33">
        <v>1291.5</v>
      </c>
      <c r="AD878" s="33">
        <v>6459.92</v>
      </c>
      <c r="AE878" s="33">
        <v>1368</v>
      </c>
      <c r="AF878">
        <v>0</v>
      </c>
      <c r="AG878" s="33">
        <v>9119.42</v>
      </c>
      <c r="AH878" s="33">
        <v>35880.58</v>
      </c>
      <c r="AI878" s="33" t="s">
        <v>1975</v>
      </c>
      <c r="AJ878" s="33"/>
      <c r="AL878" s="35"/>
      <c r="AM878" s="35"/>
    </row>
    <row r="879" spans="1:39" ht="15.95" customHeight="1" x14ac:dyDescent="0.25">
      <c r="A879" s="11">
        <f t="shared" si="14"/>
        <v>857</v>
      </c>
      <c r="B879" s="28" t="s">
        <v>401</v>
      </c>
      <c r="C879" s="13" t="s">
        <v>1773</v>
      </c>
      <c r="D879" s="13" t="s">
        <v>103</v>
      </c>
      <c r="E879" s="13" t="s">
        <v>29</v>
      </c>
      <c r="F879" s="13" t="s">
        <v>35</v>
      </c>
      <c r="G879" s="14">
        <v>30000</v>
      </c>
      <c r="H879" s="14">
        <v>0</v>
      </c>
      <c r="I879" s="14">
        <v>0</v>
      </c>
      <c r="J879" s="14">
        <f>+G879*2.87%</f>
        <v>861</v>
      </c>
      <c r="K879" s="14">
        <f>G879*7.1%</f>
        <v>2130</v>
      </c>
      <c r="L879" s="14">
        <f>G879*1.15%</f>
        <v>345</v>
      </c>
      <c r="M879" s="14">
        <f>+G879*3.04%</f>
        <v>912</v>
      </c>
      <c r="N879" s="14">
        <f>G879*7.09%</f>
        <v>2127</v>
      </c>
      <c r="O879" s="14">
        <v>0</v>
      </c>
      <c r="P879" s="14">
        <f>J879+K879+L879+M879+N879</f>
        <v>6375</v>
      </c>
      <c r="Q879" s="14">
        <f>+AF879</f>
        <v>0</v>
      </c>
      <c r="R879" s="14">
        <f>+J879+M879+O879+Q879+H879+I879</f>
        <v>1773</v>
      </c>
      <c r="S879" s="14">
        <f>+N879+L879+K879</f>
        <v>4602</v>
      </c>
      <c r="T879" s="14">
        <f>+G879-R879</f>
        <v>28227</v>
      </c>
      <c r="U879" s="60">
        <f>+AH879-T879</f>
        <v>0</v>
      </c>
      <c r="V879" t="s">
        <v>1773</v>
      </c>
      <c r="W879" t="s">
        <v>103</v>
      </c>
      <c r="X879" t="s">
        <v>1774</v>
      </c>
      <c r="Y879">
        <v>51</v>
      </c>
      <c r="Z879" s="33">
        <v>30000</v>
      </c>
      <c r="AA879">
        <v>0</v>
      </c>
      <c r="AB879" s="33">
        <v>30000</v>
      </c>
      <c r="AC879">
        <v>861</v>
      </c>
      <c r="AD879">
        <v>0</v>
      </c>
      <c r="AE879">
        <v>912</v>
      </c>
      <c r="AF879">
        <v>0</v>
      </c>
      <c r="AG879" s="33">
        <v>1773</v>
      </c>
      <c r="AH879" s="33">
        <v>28227</v>
      </c>
      <c r="AI879" s="33" t="s">
        <v>1975</v>
      </c>
      <c r="AJ879" s="33"/>
      <c r="AL879" s="35"/>
      <c r="AM879" s="35"/>
    </row>
    <row r="880" spans="1:39" ht="15.95" customHeight="1" x14ac:dyDescent="0.25">
      <c r="A880" s="11">
        <f t="shared" si="14"/>
        <v>858</v>
      </c>
      <c r="B880" s="12" t="s">
        <v>417</v>
      </c>
      <c r="C880" s="13" t="s">
        <v>966</v>
      </c>
      <c r="D880" s="13" t="s">
        <v>1050</v>
      </c>
      <c r="E880" s="13" t="s">
        <v>29</v>
      </c>
      <c r="F880" s="13" t="s">
        <v>30</v>
      </c>
      <c r="G880" s="14">
        <v>120000</v>
      </c>
      <c r="H880" s="14">
        <v>16809.87</v>
      </c>
      <c r="I880" s="14">
        <v>0</v>
      </c>
      <c r="J880" s="14">
        <f>+G880*2.87%</f>
        <v>3444</v>
      </c>
      <c r="K880" s="14">
        <f>G880*7.1%</f>
        <v>8520</v>
      </c>
      <c r="L880" s="14">
        <f>G880*1.15%</f>
        <v>1380</v>
      </c>
      <c r="M880" s="14">
        <f>+G880*3.04%</f>
        <v>3648</v>
      </c>
      <c r="N880" s="14">
        <f>G880*7.09%</f>
        <v>8508</v>
      </c>
      <c r="O880" s="14">
        <v>0</v>
      </c>
      <c r="P880" s="14">
        <f>J880+K880+L880+M880+N880</f>
        <v>25500</v>
      </c>
      <c r="Q880" s="14">
        <f>+AF880</f>
        <v>28792.75</v>
      </c>
      <c r="R880" s="14">
        <f>+J880+M880+O880+Q880+H880+I880</f>
        <v>52694.619999999995</v>
      </c>
      <c r="S880" s="14">
        <f>+N880+L880+K880</f>
        <v>18408</v>
      </c>
      <c r="T880" s="14">
        <f>+G880-R880</f>
        <v>67305.38</v>
      </c>
      <c r="U880" s="60">
        <f>+AH880-T880</f>
        <v>0</v>
      </c>
      <c r="V880" t="s">
        <v>966</v>
      </c>
      <c r="W880" t="s">
        <v>1050</v>
      </c>
      <c r="X880" t="s">
        <v>1890</v>
      </c>
      <c r="Y880">
        <v>2</v>
      </c>
      <c r="Z880" s="33">
        <v>120000</v>
      </c>
      <c r="AA880">
        <v>0</v>
      </c>
      <c r="AB880" s="33">
        <v>120000</v>
      </c>
      <c r="AC880" s="33">
        <v>3444</v>
      </c>
      <c r="AD880" s="33">
        <v>16809.87</v>
      </c>
      <c r="AE880" s="33">
        <v>3648</v>
      </c>
      <c r="AF880" s="33">
        <v>28792.75</v>
      </c>
      <c r="AG880" s="33">
        <v>52694.62</v>
      </c>
      <c r="AH880" s="33">
        <v>67305.38</v>
      </c>
      <c r="AI880" s="33" t="s">
        <v>1977</v>
      </c>
      <c r="AJ880" s="33"/>
      <c r="AL880" s="35"/>
      <c r="AM880" s="35"/>
    </row>
    <row r="881" spans="1:39" ht="15.95" customHeight="1" x14ac:dyDescent="0.25">
      <c r="A881" s="11">
        <f t="shared" si="14"/>
        <v>859</v>
      </c>
      <c r="B881" s="12" t="s">
        <v>417</v>
      </c>
      <c r="C881" s="13" t="s">
        <v>967</v>
      </c>
      <c r="D881" s="13" t="s">
        <v>292</v>
      </c>
      <c r="E881" s="13" t="s">
        <v>44</v>
      </c>
      <c r="F881" s="13" t="s">
        <v>30</v>
      </c>
      <c r="G881" s="14">
        <v>45000</v>
      </c>
      <c r="H881" s="14">
        <v>1148.33</v>
      </c>
      <c r="I881" s="14">
        <v>0</v>
      </c>
      <c r="J881" s="14">
        <f>+G881*2.87%</f>
        <v>1291.5</v>
      </c>
      <c r="K881" s="14">
        <f>G881*7.1%</f>
        <v>3194.9999999999995</v>
      </c>
      <c r="L881" s="14">
        <f>G881*1.15%</f>
        <v>517.5</v>
      </c>
      <c r="M881" s="14">
        <f>+G881*3.04%</f>
        <v>1368</v>
      </c>
      <c r="N881" s="14">
        <f>G881*7.09%</f>
        <v>3190.5</v>
      </c>
      <c r="O881" s="14">
        <v>0</v>
      </c>
      <c r="P881" s="14">
        <f>J881+K881+L881+M881+N881</f>
        <v>9562.5</v>
      </c>
      <c r="Q881" s="14">
        <f>+AF881</f>
        <v>0</v>
      </c>
      <c r="R881" s="14">
        <f>+J881+M881+O881+Q881+H881+I881</f>
        <v>3807.83</v>
      </c>
      <c r="S881" s="14">
        <f>+N881+L881+K881</f>
        <v>6903</v>
      </c>
      <c r="T881" s="14">
        <f>+G881-R881</f>
        <v>41192.17</v>
      </c>
      <c r="U881" s="60">
        <f>+AH881-T881</f>
        <v>0</v>
      </c>
      <c r="V881" t="s">
        <v>967</v>
      </c>
      <c r="W881" t="s">
        <v>292</v>
      </c>
      <c r="X881" t="s">
        <v>1354</v>
      </c>
      <c r="Y881">
        <v>6</v>
      </c>
      <c r="Z881" s="33">
        <v>45000</v>
      </c>
      <c r="AA881">
        <v>0</v>
      </c>
      <c r="AB881" s="33">
        <v>45000</v>
      </c>
      <c r="AC881" s="33">
        <v>1291.5</v>
      </c>
      <c r="AD881" s="33">
        <v>1148.33</v>
      </c>
      <c r="AE881" s="33">
        <v>1368</v>
      </c>
      <c r="AF881">
        <v>0</v>
      </c>
      <c r="AG881" s="33">
        <v>3807.83</v>
      </c>
      <c r="AH881" s="33">
        <v>41192.17</v>
      </c>
      <c r="AI881" s="33" t="s">
        <v>1975</v>
      </c>
      <c r="AJ881" s="33"/>
      <c r="AL881" s="35"/>
      <c r="AM881" s="35"/>
    </row>
    <row r="882" spans="1:39" ht="15.95" customHeight="1" x14ac:dyDescent="0.25">
      <c r="A882" s="11">
        <f t="shared" si="14"/>
        <v>860</v>
      </c>
      <c r="B882" s="12" t="s">
        <v>420</v>
      </c>
      <c r="C882" s="13" t="s">
        <v>968</v>
      </c>
      <c r="D882" s="13" t="s">
        <v>223</v>
      </c>
      <c r="E882" s="13" t="s">
        <v>29</v>
      </c>
      <c r="F882" s="13" t="s">
        <v>30</v>
      </c>
      <c r="G882" s="14">
        <v>89100</v>
      </c>
      <c r="H882" s="14">
        <v>9541.42</v>
      </c>
      <c r="I882" s="14">
        <v>0</v>
      </c>
      <c r="J882" s="14">
        <f>+G882*2.87%</f>
        <v>2557.17</v>
      </c>
      <c r="K882" s="14">
        <f>G882*7.1%</f>
        <v>6326.0999999999995</v>
      </c>
      <c r="L882" s="14">
        <f>G882*1.15%</f>
        <v>1024.6500000000001</v>
      </c>
      <c r="M882" s="14">
        <f>+G882*3.04%</f>
        <v>2708.64</v>
      </c>
      <c r="N882" s="14">
        <f>G882*7.09%</f>
        <v>6317.1900000000005</v>
      </c>
      <c r="O882" s="14">
        <v>0</v>
      </c>
      <c r="P882" s="14">
        <f>J882+K882+L882+M882+N882</f>
        <v>18933.75</v>
      </c>
      <c r="Q882" s="14">
        <f>+AF882</f>
        <v>9048.56</v>
      </c>
      <c r="R882" s="14">
        <f>+J882+M882+O882+Q882+H882+I882</f>
        <v>23855.79</v>
      </c>
      <c r="S882" s="14">
        <f>+N882+L882+K882</f>
        <v>13667.939999999999</v>
      </c>
      <c r="T882" s="14">
        <f>+G882-R882</f>
        <v>65244.21</v>
      </c>
      <c r="U882" s="60">
        <f>+AH882-T882</f>
        <v>0</v>
      </c>
      <c r="V882" t="s">
        <v>968</v>
      </c>
      <c r="W882" t="s">
        <v>223</v>
      </c>
      <c r="X882" t="s">
        <v>1883</v>
      </c>
      <c r="Y882">
        <v>1</v>
      </c>
      <c r="Z882" s="33">
        <v>89100</v>
      </c>
      <c r="AA882">
        <v>0</v>
      </c>
      <c r="AB882" s="33">
        <v>89100</v>
      </c>
      <c r="AC882" s="33">
        <v>2557.17</v>
      </c>
      <c r="AD882" s="33">
        <v>9541.42</v>
      </c>
      <c r="AE882" s="33">
        <v>2708.64</v>
      </c>
      <c r="AF882" s="33">
        <v>9048.56</v>
      </c>
      <c r="AG882" s="33">
        <v>23855.79</v>
      </c>
      <c r="AH882" s="33">
        <v>65244.21</v>
      </c>
      <c r="AI882" s="33" t="s">
        <v>1977</v>
      </c>
      <c r="AJ882" s="33"/>
      <c r="AL882" s="35"/>
      <c r="AM882" s="35"/>
    </row>
    <row r="883" spans="1:39" s="3" customFormat="1" ht="12.75" customHeight="1" x14ac:dyDescent="0.25">
      <c r="A883" s="11">
        <f t="shared" si="14"/>
        <v>861</v>
      </c>
      <c r="B883" s="12" t="s">
        <v>420</v>
      </c>
      <c r="C883" s="13" t="s">
        <v>969</v>
      </c>
      <c r="D883" s="13" t="s">
        <v>290</v>
      </c>
      <c r="E883" s="13" t="s">
        <v>29</v>
      </c>
      <c r="F883" s="13" t="s">
        <v>35</v>
      </c>
      <c r="G883" s="14">
        <v>45000</v>
      </c>
      <c r="H883" s="14">
        <v>1148.33</v>
      </c>
      <c r="I883" s="14">
        <v>0</v>
      </c>
      <c r="J883" s="14">
        <f>+G883*2.87%</f>
        <v>1291.5</v>
      </c>
      <c r="K883" s="14">
        <f>G883*7.1%</f>
        <v>3194.9999999999995</v>
      </c>
      <c r="L883" s="14">
        <f>G883*1.15%</f>
        <v>517.5</v>
      </c>
      <c r="M883" s="14">
        <f>+G883*3.04%</f>
        <v>1368</v>
      </c>
      <c r="N883" s="14">
        <f>G883*7.09%</f>
        <v>3190.5</v>
      </c>
      <c r="O883" s="14">
        <v>0</v>
      </c>
      <c r="P883" s="14">
        <f>J883+K883+L883+M883+N883</f>
        <v>9562.5</v>
      </c>
      <c r="Q883" s="14">
        <f>+AF883</f>
        <v>0</v>
      </c>
      <c r="R883" s="14">
        <f>+J883+M883+O883+Q883+H883+I883</f>
        <v>3807.83</v>
      </c>
      <c r="S883" s="14">
        <f>+N883+L883+K883</f>
        <v>6903</v>
      </c>
      <c r="T883" s="14">
        <f>+G883-R883</f>
        <v>41192.17</v>
      </c>
      <c r="U883" s="60">
        <f>+AH883-T883</f>
        <v>0</v>
      </c>
      <c r="V883" t="s">
        <v>969</v>
      </c>
      <c r="W883" t="s">
        <v>290</v>
      </c>
      <c r="X883" t="s">
        <v>1367</v>
      </c>
      <c r="Y883">
        <v>3</v>
      </c>
      <c r="Z883" s="33">
        <v>45000</v>
      </c>
      <c r="AA883">
        <v>0</v>
      </c>
      <c r="AB883" s="33">
        <v>45000</v>
      </c>
      <c r="AC883" s="33">
        <v>1291.5</v>
      </c>
      <c r="AD883" s="33">
        <v>1148.33</v>
      </c>
      <c r="AE883" s="33">
        <v>1368</v>
      </c>
      <c r="AF883">
        <v>0</v>
      </c>
      <c r="AG883" s="33">
        <v>3807.83</v>
      </c>
      <c r="AH883" s="33">
        <v>41192.17</v>
      </c>
      <c r="AI883" s="33" t="s">
        <v>1975</v>
      </c>
      <c r="AJ883" s="33"/>
      <c r="AK883" s="7"/>
      <c r="AL883" s="35"/>
      <c r="AM883" s="35"/>
    </row>
    <row r="884" spans="1:39" ht="15.95" customHeight="1" x14ac:dyDescent="0.25">
      <c r="A884" s="11">
        <f t="shared" si="14"/>
        <v>862</v>
      </c>
      <c r="B884" s="12" t="s">
        <v>420</v>
      </c>
      <c r="C884" s="13" t="s">
        <v>970</v>
      </c>
      <c r="D884" s="13" t="s">
        <v>298</v>
      </c>
      <c r="E884" s="13" t="s">
        <v>29</v>
      </c>
      <c r="F884" s="13" t="s">
        <v>30</v>
      </c>
      <c r="G884" s="14">
        <v>30000</v>
      </c>
      <c r="H884" s="14">
        <v>0</v>
      </c>
      <c r="I884" s="14">
        <v>0</v>
      </c>
      <c r="J884" s="14">
        <f>+G884*2.87%</f>
        <v>861</v>
      </c>
      <c r="K884" s="14">
        <f>G884*7.1%</f>
        <v>2130</v>
      </c>
      <c r="L884" s="14">
        <f>G884*1.15%</f>
        <v>345</v>
      </c>
      <c r="M884" s="14">
        <f>+G884*3.04%</f>
        <v>912</v>
      </c>
      <c r="N884" s="14">
        <f>G884*7.09%</f>
        <v>2127</v>
      </c>
      <c r="O884" s="14">
        <v>0</v>
      </c>
      <c r="P884" s="14">
        <f>J884+K884+L884+M884+N884</f>
        <v>6375</v>
      </c>
      <c r="Q884" s="14">
        <f>+AF884</f>
        <v>0</v>
      </c>
      <c r="R884" s="14">
        <f>+J884+M884+O884+Q884+H884+I884</f>
        <v>1773</v>
      </c>
      <c r="S884" s="14">
        <f>+N884+L884+K884</f>
        <v>4602</v>
      </c>
      <c r="T884" s="14">
        <f>+G884-R884</f>
        <v>28227</v>
      </c>
      <c r="U884" s="60">
        <f>+AH884-T884</f>
        <v>0</v>
      </c>
      <c r="V884" t="s">
        <v>970</v>
      </c>
      <c r="W884" t="s">
        <v>298</v>
      </c>
      <c r="X884" t="s">
        <v>1377</v>
      </c>
      <c r="Y884">
        <v>14</v>
      </c>
      <c r="Z884" s="33">
        <v>30000</v>
      </c>
      <c r="AA884">
        <v>0</v>
      </c>
      <c r="AB884" s="33">
        <v>30000</v>
      </c>
      <c r="AC884">
        <v>861</v>
      </c>
      <c r="AD884">
        <v>0</v>
      </c>
      <c r="AE884">
        <v>912</v>
      </c>
      <c r="AF884">
        <v>0</v>
      </c>
      <c r="AG884" s="33">
        <v>1773</v>
      </c>
      <c r="AH884" s="33">
        <v>28227</v>
      </c>
      <c r="AI884" s="33" t="s">
        <v>1975</v>
      </c>
      <c r="AJ884" s="33"/>
      <c r="AL884" s="35"/>
      <c r="AM884" s="35"/>
    </row>
    <row r="885" spans="1:39" ht="15.95" customHeight="1" x14ac:dyDescent="0.25">
      <c r="A885" s="11">
        <f t="shared" si="14"/>
        <v>863</v>
      </c>
      <c r="B885" s="12" t="s">
        <v>420</v>
      </c>
      <c r="C885" s="13" t="s">
        <v>971</v>
      </c>
      <c r="D885" s="13" t="s">
        <v>54</v>
      </c>
      <c r="E885" s="13" t="s">
        <v>44</v>
      </c>
      <c r="F885" s="13" t="s">
        <v>35</v>
      </c>
      <c r="G885" s="14">
        <v>60000</v>
      </c>
      <c r="H885" s="14">
        <v>3486.68</v>
      </c>
      <c r="I885" s="14">
        <v>0</v>
      </c>
      <c r="J885" s="14">
        <f>+G885*2.87%</f>
        <v>1722</v>
      </c>
      <c r="K885" s="14">
        <f>G885*7.1%</f>
        <v>4260</v>
      </c>
      <c r="L885" s="14">
        <f>G885*1.15%</f>
        <v>690</v>
      </c>
      <c r="M885" s="14">
        <f>+G885*3.04%</f>
        <v>1824</v>
      </c>
      <c r="N885" s="14">
        <f>G885*7.09%</f>
        <v>4254</v>
      </c>
      <c r="O885" s="14">
        <v>0</v>
      </c>
      <c r="P885" s="14">
        <f>J885+K885+L885+M885+N885</f>
        <v>12750</v>
      </c>
      <c r="Q885" s="14">
        <f>+AF885</f>
        <v>40533.11</v>
      </c>
      <c r="R885" s="14">
        <f>+J885+M885+O885+Q885+H885+I885</f>
        <v>47565.79</v>
      </c>
      <c r="S885" s="14">
        <f>+N885+L885+K885</f>
        <v>9204</v>
      </c>
      <c r="T885" s="14">
        <f>+G885-R885</f>
        <v>12434.21</v>
      </c>
      <c r="U885" s="60">
        <f>+AH885-T885</f>
        <v>0</v>
      </c>
      <c r="V885" t="s">
        <v>971</v>
      </c>
      <c r="W885" t="s">
        <v>54</v>
      </c>
      <c r="X885" t="s">
        <v>1306</v>
      </c>
      <c r="Y885">
        <v>2</v>
      </c>
      <c r="Z885" s="33">
        <v>60000</v>
      </c>
      <c r="AA885">
        <v>0</v>
      </c>
      <c r="AB885" s="33">
        <v>60000</v>
      </c>
      <c r="AC885" s="33">
        <v>1722</v>
      </c>
      <c r="AD885" s="33">
        <v>3486.68</v>
      </c>
      <c r="AE885" s="33">
        <v>1824</v>
      </c>
      <c r="AF885" s="33">
        <v>40533.11</v>
      </c>
      <c r="AG885" s="33">
        <v>47565.79</v>
      </c>
      <c r="AH885" s="33">
        <v>12434.21</v>
      </c>
      <c r="AI885" s="33" t="s">
        <v>1975</v>
      </c>
      <c r="AJ885" s="33"/>
      <c r="AL885" s="35"/>
      <c r="AM885" s="35"/>
    </row>
    <row r="886" spans="1:39" ht="15.95" customHeight="1" x14ac:dyDescent="0.25">
      <c r="A886" s="11">
        <f t="shared" si="14"/>
        <v>864</v>
      </c>
      <c r="B886" s="12" t="s">
        <v>428</v>
      </c>
      <c r="C886" s="13" t="s">
        <v>972</v>
      </c>
      <c r="D886" s="13" t="s">
        <v>223</v>
      </c>
      <c r="E886" s="13" t="s">
        <v>29</v>
      </c>
      <c r="F886" s="13" t="s">
        <v>30</v>
      </c>
      <c r="G886" s="14">
        <v>120000</v>
      </c>
      <c r="H886" s="14">
        <v>16016.18</v>
      </c>
      <c r="I886" s="14">
        <v>0</v>
      </c>
      <c r="J886" s="14">
        <f>+G886*2.87%</f>
        <v>3444</v>
      </c>
      <c r="K886" s="14">
        <f>G886*7.1%</f>
        <v>8520</v>
      </c>
      <c r="L886" s="14">
        <f>G886*1.15%</f>
        <v>1380</v>
      </c>
      <c r="M886" s="14">
        <f>+G886*3.04%</f>
        <v>3648</v>
      </c>
      <c r="N886" s="14">
        <f>G886*7.09%</f>
        <v>8508</v>
      </c>
      <c r="O886" s="14">
        <v>3174.76</v>
      </c>
      <c r="P886" s="14">
        <f>J886+K886+L886+M886+N886</f>
        <v>25500</v>
      </c>
      <c r="Q886" s="14">
        <v>14284.01</v>
      </c>
      <c r="R886" s="14">
        <f>+J886+M886+O886+Q886+H886+I886</f>
        <v>40566.949999999997</v>
      </c>
      <c r="S886" s="14">
        <f>+N886+L886+K886</f>
        <v>18408</v>
      </c>
      <c r="T886" s="14">
        <f>+G886-R886</f>
        <v>79433.05</v>
      </c>
      <c r="U886" s="60">
        <f>+AH886-T886</f>
        <v>0</v>
      </c>
      <c r="V886" t="s">
        <v>972</v>
      </c>
      <c r="W886" t="s">
        <v>223</v>
      </c>
      <c r="X886" t="s">
        <v>1885</v>
      </c>
      <c r="Y886">
        <v>3</v>
      </c>
      <c r="Z886" s="33">
        <v>120000</v>
      </c>
      <c r="AA886">
        <v>0</v>
      </c>
      <c r="AB886" s="33">
        <v>120000</v>
      </c>
      <c r="AC886" s="33">
        <v>3444</v>
      </c>
      <c r="AD886" s="33">
        <v>16016.18</v>
      </c>
      <c r="AE886" s="33">
        <v>3648</v>
      </c>
      <c r="AF886" s="33">
        <v>17458.77</v>
      </c>
      <c r="AG886" s="33">
        <v>40566.949999999997</v>
      </c>
      <c r="AH886" s="33">
        <v>79433.05</v>
      </c>
      <c r="AI886" s="33" t="s">
        <v>1977</v>
      </c>
      <c r="AJ886" s="33"/>
      <c r="AL886" s="35"/>
      <c r="AM886" s="35"/>
    </row>
    <row r="887" spans="1:39" ht="15.95" customHeight="1" x14ac:dyDescent="0.25">
      <c r="A887" s="11">
        <f t="shared" si="14"/>
        <v>865</v>
      </c>
      <c r="B887" s="12" t="s">
        <v>428</v>
      </c>
      <c r="C887" s="13" t="s">
        <v>973</v>
      </c>
      <c r="D887" s="13" t="s">
        <v>223</v>
      </c>
      <c r="E887" s="13" t="s">
        <v>29</v>
      </c>
      <c r="F887" s="13" t="s">
        <v>30</v>
      </c>
      <c r="G887" s="14">
        <v>120000</v>
      </c>
      <c r="H887" s="14">
        <v>16809.87</v>
      </c>
      <c r="I887" s="14">
        <v>0</v>
      </c>
      <c r="J887" s="14">
        <f>+G887*2.87%</f>
        <v>3444</v>
      </c>
      <c r="K887" s="14">
        <f>G887*7.1%</f>
        <v>8520</v>
      </c>
      <c r="L887" s="14">
        <f>G887*1.15%</f>
        <v>1380</v>
      </c>
      <c r="M887" s="14">
        <f>+G887*3.04%</f>
        <v>3648</v>
      </c>
      <c r="N887" s="14">
        <f>G887*7.09%</f>
        <v>8508</v>
      </c>
      <c r="O887" s="14">
        <v>0</v>
      </c>
      <c r="P887" s="14">
        <f>J887+K887+L887+M887+N887</f>
        <v>25500</v>
      </c>
      <c r="Q887" s="14">
        <f>+AF887</f>
        <v>42202.33</v>
      </c>
      <c r="R887" s="14">
        <f>+J887+M887+O887+Q887+H887+I887</f>
        <v>66104.2</v>
      </c>
      <c r="S887" s="14">
        <f>+N887+L887+K887</f>
        <v>18408</v>
      </c>
      <c r="T887" s="14">
        <f>+G887-R887</f>
        <v>53895.8</v>
      </c>
      <c r="U887" s="60">
        <f>+AH887-T887</f>
        <v>0</v>
      </c>
      <c r="V887" t="s">
        <v>973</v>
      </c>
      <c r="W887" t="s">
        <v>223</v>
      </c>
      <c r="X887" t="s">
        <v>1882</v>
      </c>
      <c r="Y887">
        <v>4</v>
      </c>
      <c r="Z887" s="33">
        <v>120000</v>
      </c>
      <c r="AA887">
        <v>0</v>
      </c>
      <c r="AB887" s="33">
        <v>120000</v>
      </c>
      <c r="AC887" s="33">
        <v>3444</v>
      </c>
      <c r="AD887" s="33">
        <v>16809.87</v>
      </c>
      <c r="AE887" s="33">
        <v>3648</v>
      </c>
      <c r="AF887" s="33">
        <v>42202.33</v>
      </c>
      <c r="AG887" s="33">
        <v>66104.2</v>
      </c>
      <c r="AH887" s="33">
        <v>53895.8</v>
      </c>
      <c r="AI887" s="33" t="s">
        <v>1977</v>
      </c>
      <c r="AJ887" s="33"/>
      <c r="AL887" s="35"/>
      <c r="AM887" s="35"/>
    </row>
    <row r="888" spans="1:39" ht="15.95" customHeight="1" x14ac:dyDescent="0.25">
      <c r="A888" s="11">
        <f t="shared" si="14"/>
        <v>866</v>
      </c>
      <c r="B888" s="12" t="s">
        <v>428</v>
      </c>
      <c r="C888" s="13" t="s">
        <v>974</v>
      </c>
      <c r="D888" s="13" t="s">
        <v>223</v>
      </c>
      <c r="E888" s="13" t="s">
        <v>29</v>
      </c>
      <c r="F888" s="13" t="s">
        <v>35</v>
      </c>
      <c r="G888" s="14">
        <v>120000</v>
      </c>
      <c r="H888" s="14">
        <v>16016.18</v>
      </c>
      <c r="I888" s="14">
        <v>0</v>
      </c>
      <c r="J888" s="14">
        <f>+G888*2.87%</f>
        <v>3444</v>
      </c>
      <c r="K888" s="14">
        <f>G888*7.1%</f>
        <v>8520</v>
      </c>
      <c r="L888" s="14">
        <f>G888*1.15%</f>
        <v>1380</v>
      </c>
      <c r="M888" s="14">
        <f>+G888*3.04%</f>
        <v>3648</v>
      </c>
      <c r="N888" s="14">
        <f>G888*7.09%</f>
        <v>8508</v>
      </c>
      <c r="O888" s="14">
        <v>3174.76</v>
      </c>
      <c r="P888" s="14">
        <f>J888+K888+L888+M888+N888</f>
        <v>25500</v>
      </c>
      <c r="Q888" s="14">
        <v>15899.409999999998</v>
      </c>
      <c r="R888" s="14">
        <f>+J888+M888+O888+Q888+H888+I888</f>
        <v>42182.35</v>
      </c>
      <c r="S888" s="14">
        <f>+N888+L888+K888</f>
        <v>18408</v>
      </c>
      <c r="T888" s="14">
        <f>+G888-R888</f>
        <v>77817.649999999994</v>
      </c>
      <c r="U888" s="60">
        <f>+AH888-T888</f>
        <v>0</v>
      </c>
      <c r="V888" t="s">
        <v>974</v>
      </c>
      <c r="W888" t="s">
        <v>223</v>
      </c>
      <c r="X888" t="s">
        <v>1887</v>
      </c>
      <c r="Y888">
        <v>5</v>
      </c>
      <c r="Z888" s="33">
        <v>120000</v>
      </c>
      <c r="AA888">
        <v>0</v>
      </c>
      <c r="AB888" s="33">
        <v>120000</v>
      </c>
      <c r="AC888" s="33">
        <v>3444</v>
      </c>
      <c r="AD888" s="33">
        <v>16016.18</v>
      </c>
      <c r="AE888" s="33">
        <v>3648</v>
      </c>
      <c r="AF888" s="33">
        <v>19074.169999999998</v>
      </c>
      <c r="AG888" s="33">
        <v>42182.35</v>
      </c>
      <c r="AH888" s="33">
        <v>77817.649999999994</v>
      </c>
      <c r="AI888" s="33" t="s">
        <v>1977</v>
      </c>
      <c r="AJ888" s="33"/>
      <c r="AL888" s="35"/>
      <c r="AM888" s="35"/>
    </row>
    <row r="889" spans="1:39" ht="15.95" customHeight="1" x14ac:dyDescent="0.25">
      <c r="A889" s="11">
        <f t="shared" si="14"/>
        <v>867</v>
      </c>
      <c r="B889" s="12" t="s">
        <v>428</v>
      </c>
      <c r="C889" s="13" t="s">
        <v>975</v>
      </c>
      <c r="D889" s="13" t="s">
        <v>223</v>
      </c>
      <c r="E889" s="13" t="s">
        <v>29</v>
      </c>
      <c r="F889" s="13" t="s">
        <v>30</v>
      </c>
      <c r="G889" s="14">
        <v>120000</v>
      </c>
      <c r="H889" s="14">
        <v>16413.02</v>
      </c>
      <c r="I889" s="14">
        <v>0</v>
      </c>
      <c r="J889" s="14">
        <f>+G889*2.87%</f>
        <v>3444</v>
      </c>
      <c r="K889" s="14">
        <f>G889*7.1%</f>
        <v>8520</v>
      </c>
      <c r="L889" s="14">
        <f>G889*1.15%</f>
        <v>1380</v>
      </c>
      <c r="M889" s="14">
        <f>+G889*3.04%</f>
        <v>3648</v>
      </c>
      <c r="N889" s="14">
        <f>G889*7.09%</f>
        <v>8508</v>
      </c>
      <c r="O889" s="14">
        <v>1587.38</v>
      </c>
      <c r="P889" s="14">
        <f>J889+K889+L889+M889+N889</f>
        <v>25500</v>
      </c>
      <c r="Q889" s="14">
        <v>50960.54</v>
      </c>
      <c r="R889" s="14">
        <f>+J889+M889+O889+Q889+H889+I889</f>
        <v>76052.94</v>
      </c>
      <c r="S889" s="14">
        <f>+N889+L889+K889</f>
        <v>18408</v>
      </c>
      <c r="T889" s="14">
        <f>+G889-R889</f>
        <v>43947.06</v>
      </c>
      <c r="U889" s="60">
        <f>+AH889-T889</f>
        <v>0</v>
      </c>
      <c r="V889" t="s">
        <v>975</v>
      </c>
      <c r="W889" t="s">
        <v>223</v>
      </c>
      <c r="X889" t="s">
        <v>1884</v>
      </c>
      <c r="Y889">
        <v>6</v>
      </c>
      <c r="Z889" s="33">
        <v>120000</v>
      </c>
      <c r="AA889">
        <v>0</v>
      </c>
      <c r="AB889" s="33">
        <v>120000</v>
      </c>
      <c r="AC889" s="33">
        <v>3444</v>
      </c>
      <c r="AD889" s="33">
        <v>16413.02</v>
      </c>
      <c r="AE889" s="33">
        <v>3648</v>
      </c>
      <c r="AF889" s="33">
        <v>52547.92</v>
      </c>
      <c r="AG889" s="33">
        <v>76052.94</v>
      </c>
      <c r="AH889" s="33">
        <v>43947.06</v>
      </c>
      <c r="AI889" s="33" t="s">
        <v>1977</v>
      </c>
      <c r="AJ889" s="33"/>
      <c r="AL889" s="35"/>
      <c r="AM889" s="35"/>
    </row>
    <row r="890" spans="1:39" s="3" customFormat="1" ht="15" customHeight="1" x14ac:dyDescent="0.25">
      <c r="A890" s="11">
        <f t="shared" si="14"/>
        <v>868</v>
      </c>
      <c r="B890" s="12" t="s">
        <v>428</v>
      </c>
      <c r="C890" s="13" t="s">
        <v>976</v>
      </c>
      <c r="D890" s="13" t="s">
        <v>1050</v>
      </c>
      <c r="E890" s="13" t="s">
        <v>29</v>
      </c>
      <c r="F890" s="13" t="s">
        <v>35</v>
      </c>
      <c r="G890" s="14">
        <v>120000</v>
      </c>
      <c r="H890" s="14">
        <v>16809.87</v>
      </c>
      <c r="I890" s="14">
        <v>0</v>
      </c>
      <c r="J890" s="14">
        <f>+G890*2.87%</f>
        <v>3444</v>
      </c>
      <c r="K890" s="14">
        <f>G890*7.1%</f>
        <v>8520</v>
      </c>
      <c r="L890" s="14">
        <f>G890*1.15%</f>
        <v>1380</v>
      </c>
      <c r="M890" s="14">
        <f>+G890*3.04%</f>
        <v>3648</v>
      </c>
      <c r="N890" s="14">
        <f>G890*7.09%</f>
        <v>8508</v>
      </c>
      <c r="O890" s="14">
        <v>0</v>
      </c>
      <c r="P890" s="14">
        <f>J890+K890+L890+M890+N890</f>
        <v>25500</v>
      </c>
      <c r="Q890" s="14">
        <f>+AF890</f>
        <v>1830.01</v>
      </c>
      <c r="R890" s="14">
        <f>+J890+M890+O890+Q890+H890+I890</f>
        <v>25731.879999999997</v>
      </c>
      <c r="S890" s="14">
        <f>+N890+L890+K890</f>
        <v>18408</v>
      </c>
      <c r="T890" s="14">
        <f>+G890-R890</f>
        <v>94268.12</v>
      </c>
      <c r="U890" s="60">
        <f>+AH890-T890</f>
        <v>0</v>
      </c>
      <c r="V890" t="s">
        <v>976</v>
      </c>
      <c r="W890" t="s">
        <v>1050</v>
      </c>
      <c r="X890" t="s">
        <v>1888</v>
      </c>
      <c r="Y890">
        <v>7</v>
      </c>
      <c r="Z890" s="33">
        <v>120000</v>
      </c>
      <c r="AA890">
        <v>0</v>
      </c>
      <c r="AB890" s="33">
        <v>120000</v>
      </c>
      <c r="AC890" s="33">
        <v>3444</v>
      </c>
      <c r="AD890" s="33">
        <v>16809.87</v>
      </c>
      <c r="AE890" s="33">
        <v>3648</v>
      </c>
      <c r="AF890" s="33">
        <v>1830.01</v>
      </c>
      <c r="AG890" s="33">
        <v>25731.88</v>
      </c>
      <c r="AH890" s="33">
        <v>94268.12</v>
      </c>
      <c r="AI890" s="33" t="s">
        <v>1977</v>
      </c>
      <c r="AJ890" s="33"/>
      <c r="AK890" s="7"/>
      <c r="AL890" s="35"/>
      <c r="AM890" s="35"/>
    </row>
    <row r="891" spans="1:39" x14ac:dyDescent="0.2">
      <c r="A891" s="15"/>
      <c r="B891" s="15"/>
      <c r="C891" s="15"/>
      <c r="D891" s="15"/>
      <c r="E891" s="52" t="s">
        <v>977</v>
      </c>
      <c r="F891" s="52"/>
      <c r="G891" s="16">
        <f>SUM(G17:G890)</f>
        <v>45009304.059999987</v>
      </c>
      <c r="H891" s="16">
        <f t="shared" ref="H891:O891" si="15">SUM(H17:H890)</f>
        <v>3666939.6900000102</v>
      </c>
      <c r="I891" s="16">
        <f t="shared" si="15"/>
        <v>0</v>
      </c>
      <c r="J891" s="16">
        <f t="shared" si="15"/>
        <v>1291767.0265220001</v>
      </c>
      <c r="K891" s="16">
        <f t="shared" si="15"/>
        <v>3195660.588260001</v>
      </c>
      <c r="L891" s="16">
        <f t="shared" ref="L891" si="16">SUM(L17:L890)</f>
        <v>517606.99669000017</v>
      </c>
      <c r="M891" s="16">
        <f t="shared" ref="M891" si="17">SUM(M17:M890)</f>
        <v>1362726.3534240089</v>
      </c>
      <c r="N891" s="16">
        <f t="shared" ref="N891:O891" si="18">SUM(N17:N890)</f>
        <v>3191159.6578539801</v>
      </c>
      <c r="O891" s="16">
        <f>SUM(O17:O890)</f>
        <v>314470.0400000005</v>
      </c>
      <c r="P891" s="16">
        <f>SUM(P17:P890)</f>
        <v>9558920.6227500048</v>
      </c>
      <c r="Q891" s="16">
        <f t="shared" ref="Q891:T891" si="19">SUM(Q17:Q890)</f>
        <v>5916271.9329649825</v>
      </c>
      <c r="R891" s="16">
        <f t="shared" si="19"/>
        <v>12552175.042910991</v>
      </c>
      <c r="S891" s="16">
        <f t="shared" si="19"/>
        <v>6901052.4428039566</v>
      </c>
      <c r="T891" s="16">
        <f t="shared" si="19"/>
        <v>32457129.017089203</v>
      </c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</row>
    <row r="892" spans="1:39" x14ac:dyDescent="0.2"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</row>
    <row r="893" spans="1:39" x14ac:dyDescent="0.2"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</row>
    <row r="894" spans="1:39" x14ac:dyDescent="0.2"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</row>
    <row r="895" spans="1:39" x14ac:dyDescent="0.2"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</row>
    <row r="896" spans="1:39" x14ac:dyDescent="0.2"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</row>
    <row r="897" spans="23:36" x14ac:dyDescent="0.2"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</row>
    <row r="898" spans="23:36" x14ac:dyDescent="0.2"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</row>
    <row r="899" spans="23:36" x14ac:dyDescent="0.2"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</row>
    <row r="900" spans="23:36" x14ac:dyDescent="0.2"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</row>
  </sheetData>
  <sortState xmlns:xlrd2="http://schemas.microsoft.com/office/spreadsheetml/2017/richdata2" ref="A17:AI890">
    <sortCondition ref="A17:A890"/>
  </sortState>
  <mergeCells count="23">
    <mergeCell ref="R15:R16"/>
    <mergeCell ref="S15:S16"/>
    <mergeCell ref="E891:F891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 2023</vt:lpstr>
      <vt:lpstr>'OCTUBRE 2023'!Área_de_impresión</vt:lpstr>
      <vt:lpstr>'OCTUBRE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2023-08-04T13:17:12Z</cp:lastPrinted>
  <dcterms:created xsi:type="dcterms:W3CDTF">2023-03-02T15:43:30Z</dcterms:created>
  <dcterms:modified xsi:type="dcterms:W3CDTF">2023-11-07T16:21:55Z</dcterms:modified>
</cp:coreProperties>
</file>